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heckCompatibility="1"/>
  <xr:revisionPtr revIDLastSave="0" documentId="13_ncr:1_{4F209D80-0981-4385-B5B2-53E5A0BF460B}" xr6:coauthVersionLast="47" xr6:coauthVersionMax="47" xr10:uidLastSave="{00000000-0000-0000-0000-000000000000}"/>
  <bookViews>
    <workbookView xWindow="2460" yWindow="4920" windowWidth="28800" windowHeight="15435" xr2:uid="{00000000-000D-0000-FFFF-FFFF00000000}"/>
  </bookViews>
  <sheets>
    <sheet name="Lista wyposażenia " sheetId="1" r:id="rId1"/>
  </sheets>
  <definedNames>
    <definedName name="_xlnm.Print_Area" localSheetId="0">'Lista wyposażenia 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80" i="1"/>
  <c r="F34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49" i="1"/>
  <c r="F50" i="1"/>
  <c r="F51" i="1"/>
  <c r="F52" i="1"/>
  <c r="F53" i="1"/>
  <c r="F54" i="1"/>
  <c r="F55" i="1"/>
  <c r="F9" i="1"/>
  <c r="F85" i="1"/>
  <c r="F86" i="1"/>
  <c r="F87" i="1"/>
  <c r="F88" i="1"/>
  <c r="F84" i="1"/>
  <c r="F45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11" i="1"/>
  <c r="F97" i="1"/>
  <c r="F44" i="1" l="1"/>
  <c r="F82" i="1"/>
  <c r="F81" i="1" l="1"/>
  <c r="F92" i="1" l="1"/>
  <c r="F43" i="1"/>
  <c r="F46" i="1"/>
  <c r="F47" i="1"/>
  <c r="F48" i="1"/>
  <c r="F57" i="1"/>
  <c r="F90" i="1"/>
  <c r="F99" i="1"/>
  <c r="F100" i="1" l="1"/>
  <c r="F103" i="1" s="1"/>
  <c r="F104" i="1" s="1"/>
  <c r="F105" i="1" l="1"/>
</calcChain>
</file>

<file path=xl/sharedStrings.xml><?xml version="1.0" encoding="utf-8"?>
<sst xmlns="http://schemas.openxmlformats.org/spreadsheetml/2006/main" count="114" uniqueCount="112">
  <si>
    <t>Kokpit</t>
  </si>
  <si>
    <t xml:space="preserve">Dodatkowa lodówka szufladowa                  </t>
  </si>
  <si>
    <t>Lp</t>
  </si>
  <si>
    <t>Cena netto</t>
  </si>
  <si>
    <t>Zam.</t>
  </si>
  <si>
    <t>Wartość netto</t>
  </si>
  <si>
    <t>1.</t>
  </si>
  <si>
    <t>Ten dokument nie stanowi oferty w rozumieniu art. 66 § 1 Kodeksu Cywilnego</t>
  </si>
  <si>
    <t>Drugie rozsuwane okno z montażem</t>
  </si>
  <si>
    <t>ustalane ind.</t>
  </si>
  <si>
    <t>x</t>
  </si>
  <si>
    <t>Axiom 9 RV MFD Z REALVISION 3D, SONAR 600W i przetwornikiem pawężowym CPT-100DVS</t>
  </si>
  <si>
    <t xml:space="preserve">Antyfouling </t>
  </si>
  <si>
    <t>STILLO</t>
  </si>
  <si>
    <t>indywid.</t>
  </si>
  <si>
    <t>The boat complies with the standard equipment card</t>
  </si>
  <si>
    <t>Individual hull color</t>
  </si>
  <si>
    <t>Version for salt water + additional balast</t>
  </si>
  <si>
    <t>Engine: Yanmar 40 KM, KM35, shaft line + fuel tank 100L</t>
  </si>
  <si>
    <t>Engine: VETUS M4.42 KM,4,TMC60, shaft line + fuel tank100L</t>
  </si>
  <si>
    <t>Engine: Craftsman 52 KM, TMC60, shaft line + fuel tank 100L</t>
  </si>
  <si>
    <t>Engine: Yanmar 45 KM, KM35 , shaft line + fuel tank100L</t>
  </si>
  <si>
    <t>Engine: Yanmar 57 KM, KM4A1, shaft line fi 35mm +fuel tank 100L</t>
  </si>
  <si>
    <t xml:space="preserve">Thruster at the stern 3KW + battery                    </t>
  </si>
  <si>
    <t xml:space="preserve">Thruster at the bow 3 KW + battery                      </t>
  </si>
  <si>
    <t>bow inox cover</t>
  </si>
  <si>
    <t xml:space="preserve">Propeller cover                                             </t>
  </si>
  <si>
    <t xml:space="preserve">Increased fuel tank capacity to 150L            </t>
  </si>
  <si>
    <t>Heating with a power of 4 KW (Eberspracher - blower in the cockpit)</t>
  </si>
  <si>
    <t xml:space="preserve">Bench on front                                               </t>
  </si>
  <si>
    <t>LEWMAR 700 W anchor windlass + anchor</t>
  </si>
  <si>
    <t>Delta anchor 10kg + 25m of 8mm galvanized chain</t>
  </si>
  <si>
    <t>Radio switch for anchor windlass (wireless)</t>
  </si>
  <si>
    <t>Anchor chain counter (electronic)</t>
  </si>
  <si>
    <t xml:space="preserve">Stern shower (cold, warm water)            </t>
  </si>
  <si>
    <t>surcharge to Sundeck  mattress (Diamante )</t>
  </si>
  <si>
    <t>Sundeck (Ecoletter)</t>
  </si>
  <si>
    <t xml:space="preserve">Flexi Teak/Teak on the stern platform </t>
  </si>
  <si>
    <t xml:space="preserve">Flexi Teak/Teak cockpit and stairs </t>
  </si>
  <si>
    <t xml:space="preserve">Flexi Teak halfdecks </t>
  </si>
  <si>
    <t>Two add. Cleats</t>
  </si>
  <si>
    <t>Stainless steel bumper strip</t>
  </si>
  <si>
    <t xml:space="preserve">Foldable seat on the bathing platform          </t>
  </si>
  <si>
    <t xml:space="preserve">Balustrade on the bathing platform                       </t>
  </si>
  <si>
    <t>Sunroof</t>
  </si>
  <si>
    <t>Mosquito net / sunroof</t>
  </si>
  <si>
    <t>Steering wheel made of teak wood</t>
  </si>
  <si>
    <t xml:space="preserve">Steering wheel made of mahogany wood    </t>
  </si>
  <si>
    <t xml:space="preserve">Cabrio in cockpit                                                </t>
  </si>
  <si>
    <t xml:space="preserve">Searchlight controlled from the steersman's position   </t>
  </si>
  <si>
    <t>surcharge to uphholstery (made for Diamante)</t>
  </si>
  <si>
    <t>Electric wiper 1 pc</t>
  </si>
  <si>
    <t>Rear seat in the Premium cockpit</t>
  </si>
  <si>
    <t>Rudder angle sensor</t>
  </si>
  <si>
    <t>Comfort steersman seat</t>
  </si>
  <si>
    <t>Raymarine Element 7" Sonar CHIRP  with maps plotter Wi-Fi, GPS with converter CTP-S HIGH CHRIP, without maps</t>
  </si>
  <si>
    <t>Navigation maps regular</t>
  </si>
  <si>
    <t>Raymarine radiophone VHF RAY 53 GPS</t>
  </si>
  <si>
    <t>Autopilot Evolution DBW z p70Rs (for Drive by wire)</t>
  </si>
  <si>
    <t>charter package (buoys, life jackets, lifebuoy, mooring lines, anchor, boat hook)</t>
  </si>
  <si>
    <t>Additional 92 AH battery (AGM), purchase of a larger charger required</t>
  </si>
  <si>
    <t>Ice machine</t>
  </si>
  <si>
    <t>Inverter 2000 W</t>
  </si>
  <si>
    <t>Design package</t>
  </si>
  <si>
    <t>Additional lights in bedrooms</t>
  </si>
  <si>
    <t xml:space="preserve">Surcharge for a larger 215L water tank                                   </t>
  </si>
  <si>
    <t>Electric toilet</t>
  </si>
  <si>
    <t>Manual toilet</t>
  </si>
  <si>
    <t xml:space="preserve">100 L feces tank (vent, valves, filler, indicator)                                   </t>
  </si>
  <si>
    <t>150 L feces tank (vent, valves, filler, indicator)</t>
  </si>
  <si>
    <t>Additional 230V, 12V or USB sockets in berths</t>
  </si>
  <si>
    <t xml:space="preserve">Larger 35A charger (additional charge) required for thrusters       </t>
  </si>
  <si>
    <t xml:space="preserve">24" TV with GLOMEX antenna                          </t>
  </si>
  <si>
    <t>Extra speakers on the roof outside</t>
  </si>
  <si>
    <t>Audiopack Premium (radio, steersman station panel, speakers inside and outside)</t>
  </si>
  <si>
    <t>Audiopack (panel at the steersman's station, speakers in the cockpit) requires the purchase of a radio with speakers for the mess hall</t>
  </si>
  <si>
    <t>90l fridge with freezer 12V</t>
  </si>
  <si>
    <t>Shower in toilet cabin</t>
  </si>
  <si>
    <t xml:space="preserve">Warm water instalation- 30L boiler with mixer                                                  </t>
  </si>
  <si>
    <t>Extra bed in mess, foldable table + mattress</t>
  </si>
  <si>
    <t>Upholstered side panels</t>
  </si>
  <si>
    <t>Roller blind with mosquito net for the hatch (mess)</t>
  </si>
  <si>
    <t>Roller blind with mosquito net for the hatch (bow)</t>
  </si>
  <si>
    <t>Additional opening hatch (mess)</t>
  </si>
  <si>
    <t>Stone countertops (caboose, toilet, cockpit)</t>
  </si>
  <si>
    <t>Stone countertop caboose ,cockpit (suppl.)</t>
  </si>
  <si>
    <t>Engine, heating, deck, hull</t>
  </si>
  <si>
    <t>List of above-standard equipment</t>
  </si>
  <si>
    <t>Cockpit</t>
  </si>
  <si>
    <t>Interior</t>
  </si>
  <si>
    <t>Navigation devices</t>
  </si>
  <si>
    <t>Package</t>
  </si>
  <si>
    <t>PURCHASER:</t>
  </si>
  <si>
    <t>Date of order :</t>
  </si>
  <si>
    <t>Production start date:</t>
  </si>
  <si>
    <t>Production end date</t>
  </si>
  <si>
    <t>Delivery date -Franco Gizycko</t>
  </si>
  <si>
    <t xml:space="preserve">ORDER FORM </t>
  </si>
  <si>
    <t>GENERAL DISTRIBUTOR:</t>
  </si>
  <si>
    <t>MAESTRO d.o.o.; Ljudevita Posavskog 18; 10000 ZAGREB-CROATIA</t>
  </si>
  <si>
    <t>Mob: +385 98 277 733, Fax: +385 1 4655083</t>
  </si>
  <si>
    <t>E-mail: info@maestro-boats.com</t>
  </si>
  <si>
    <t>www.maestro-boats.com</t>
  </si>
  <si>
    <t xml:space="preserve"> Price list valid until 15.04.2024.</t>
  </si>
  <si>
    <t>Comments to order:</t>
  </si>
  <si>
    <t>boat price according to the standard equipment card</t>
  </si>
  <si>
    <t>value of additional equipment</t>
  </si>
  <si>
    <t>netto</t>
  </si>
  <si>
    <t>VAT 25%</t>
  </si>
  <si>
    <t>brutto</t>
  </si>
  <si>
    <t>Orderer: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</si>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</sst>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zł&quot;_);[Red]\(#,##0.00\ &quot;zł&quot;\)"/>
    <numFmt numFmtId="165" formatCode="_ * #,##0.00_)\ &quot;zł&quot;_ ;_ * \(#,##0.00\)\ &quot;zł&quot;_ ;_ * &quot;-&quot;??_)\ &quot;zł&quot;_ ;_ @_ "/>
    <numFmt numFmtId="166" formatCode="_-* #,##0.00\ &quot;zł&quot;_-;\-* #,##0.00\ &quot;zł&quot;_-;_-* &quot;-&quot;??\ &quot;zł&quot;_-;_-@_-"/>
    <numFmt numFmtId="167" formatCode="#,##0.00\ &quot;zł&quot;"/>
    <numFmt numFmtId="168" formatCode="_([$€-2]\ * #,##0.00_);_([$€-2]\ * \(#,##0.00\);_([$€-2]\ * &quot;-&quot;??_);_(@_)"/>
    <numFmt numFmtId="169" formatCode="#,##0\ [$€-41A]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Helvetica Neue"/>
      <family val="2"/>
    </font>
    <font>
      <b/>
      <sz val="11"/>
      <color theme="1"/>
      <name val="Helvetica Neue"/>
      <family val="2"/>
    </font>
    <font>
      <i/>
      <sz val="11"/>
      <color theme="1"/>
      <name val="Helvetica Neue"/>
      <family val="2"/>
    </font>
    <font>
      <b/>
      <i/>
      <sz val="11"/>
      <color theme="1"/>
      <name val="Helvetica Neue"/>
      <family val="2"/>
    </font>
    <font>
      <b/>
      <i/>
      <sz val="22"/>
      <color theme="1"/>
      <name val="Helvetica Neue"/>
      <family val="2"/>
    </font>
    <font>
      <sz val="9"/>
      <color theme="1"/>
      <name val="Helvetica Neue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22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.5"/>
      <color theme="1"/>
      <name val="Calibri"/>
      <family val="2"/>
    </font>
    <font>
      <sz val="9.5"/>
      <color theme="1"/>
      <name val="Calibri"/>
      <family val="2"/>
    </font>
    <font>
      <sz val="9.5"/>
      <name val="Calibri"/>
      <family val="2"/>
    </font>
    <font>
      <b/>
      <i/>
      <sz val="9.5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6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</font>
    <font>
      <b/>
      <i/>
      <sz val="22"/>
      <color rgb="FFFF0000"/>
      <name val="Calibri"/>
      <family val="2"/>
    </font>
    <font>
      <sz val="9.5"/>
      <name val="Arial"/>
      <family val="2"/>
      <charset val="238"/>
    </font>
    <font>
      <sz val="9.5"/>
      <color theme="1"/>
      <name val="Calibri"/>
      <family val="2"/>
      <charset val="238"/>
    </font>
    <font>
      <sz val="9.5"/>
      <name val="Calibri"/>
      <family val="2"/>
      <charset val="238"/>
    </font>
    <font>
      <b/>
      <i/>
      <sz val="9.5"/>
      <color theme="1"/>
      <name val="Calibri"/>
      <family val="2"/>
      <charset val="238"/>
    </font>
    <font>
      <sz val="9.5"/>
      <color theme="1"/>
      <name val="Helvetica Neue"/>
      <family val="2"/>
      <charset val="238"/>
    </font>
    <font>
      <sz val="9.5"/>
      <name val="Helvetica Neue"/>
      <family val="2"/>
      <charset val="238"/>
    </font>
    <font>
      <b/>
      <sz val="9.5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u/>
      <sz val="8"/>
      <color theme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</cellStyleXfs>
  <cellXfs count="152">
    <xf numFmtId="0" fontId="0" fillId="0" borderId="0" xfId="0"/>
    <xf numFmtId="0" fontId="7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166" fontId="3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1" applyFont="1" applyAlignment="1">
      <alignment horizontal="center" vertical="center"/>
    </xf>
    <xf numFmtId="0" fontId="8" fillId="0" borderId="0" xfId="0" applyFont="1"/>
    <xf numFmtId="0" fontId="3" fillId="5" borderId="0" xfId="0" applyFont="1" applyFill="1"/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4" fillId="2" borderId="0" xfId="0" applyFont="1" applyFill="1"/>
    <xf numFmtId="0" fontId="10" fillId="3" borderId="6" xfId="0" applyFont="1" applyFill="1" applyBorder="1" applyAlignment="1">
      <alignment horizontal="left"/>
    </xf>
    <xf numFmtId="0" fontId="16" fillId="2" borderId="0" xfId="0" applyFont="1" applyFill="1"/>
    <xf numFmtId="0" fontId="18" fillId="2" borderId="0" xfId="0" applyFont="1" applyFill="1"/>
    <xf numFmtId="0" fontId="19" fillId="3" borderId="2" xfId="0" applyFont="1" applyFill="1" applyBorder="1" applyAlignment="1">
      <alignment horizontal="left"/>
    </xf>
    <xf numFmtId="0" fontId="19" fillId="2" borderId="0" xfId="0" applyFont="1" applyFill="1"/>
    <xf numFmtId="0" fontId="19" fillId="0" borderId="0" xfId="0" applyFont="1"/>
    <xf numFmtId="0" fontId="19" fillId="5" borderId="0" xfId="0" applyFont="1" applyFill="1"/>
    <xf numFmtId="0" fontId="21" fillId="4" borderId="0" xfId="0" applyFont="1" applyFill="1"/>
    <xf numFmtId="0" fontId="21" fillId="2" borderId="0" xfId="0" applyFont="1" applyFill="1"/>
    <xf numFmtId="0" fontId="17" fillId="0" borderId="0" xfId="0" applyFont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top" wrapText="1" indent="1"/>
    </xf>
    <xf numFmtId="166" fontId="17" fillId="0" borderId="2" xfId="1" applyFont="1" applyFill="1" applyBorder="1" applyAlignment="1">
      <alignment horizontal="center" vertical="center"/>
    </xf>
    <xf numFmtId="166" fontId="17" fillId="0" borderId="2" xfId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left" vertical="top" wrapText="1" indent="1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167" fontId="17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7" fontId="15" fillId="0" borderId="0" xfId="0" applyNumberFormat="1" applyFont="1"/>
    <xf numFmtId="165" fontId="15" fillId="0" borderId="0" xfId="0" applyNumberFormat="1" applyFont="1"/>
    <xf numFmtId="167" fontId="22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7" fontId="23" fillId="0" borderId="0" xfId="0" applyNumberFormat="1" applyFont="1"/>
    <xf numFmtId="0" fontId="23" fillId="0" borderId="0" xfId="0" applyFont="1"/>
    <xf numFmtId="167" fontId="12" fillId="0" borderId="0" xfId="0" applyNumberFormat="1" applyFont="1"/>
    <xf numFmtId="0" fontId="12" fillId="0" borderId="0" xfId="0" applyFont="1"/>
    <xf numFmtId="168" fontId="3" fillId="0" borderId="0" xfId="0" applyNumberFormat="1" applyFont="1"/>
    <xf numFmtId="166" fontId="11" fillId="0" borderId="0" xfId="1" applyFont="1" applyFill="1" applyAlignment="1">
      <alignment horizontal="center" vertical="center"/>
    </xf>
    <xf numFmtId="166" fontId="11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167" fontId="26" fillId="0" borderId="2" xfId="0" applyNumberFormat="1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17" fillId="6" borderId="0" xfId="0" applyFont="1" applyFill="1" applyAlignment="1">
      <alignment horizontal="left"/>
    </xf>
    <xf numFmtId="166" fontId="17" fillId="6" borderId="0" xfId="1" applyFont="1" applyFill="1" applyBorder="1" applyAlignment="1">
      <alignment vertical="center"/>
    </xf>
    <xf numFmtId="0" fontId="17" fillId="6" borderId="0" xfId="0" applyFont="1" applyFill="1" applyAlignment="1" applyProtection="1">
      <alignment vertical="center"/>
      <protection locked="0"/>
    </xf>
    <xf numFmtId="166" fontId="17" fillId="6" borderId="0" xfId="1" applyFont="1" applyFill="1" applyBorder="1" applyAlignment="1">
      <alignment horizontal="center" vertical="center"/>
    </xf>
    <xf numFmtId="0" fontId="21" fillId="6" borderId="4" xfId="0" applyFont="1" applyFill="1" applyBorder="1"/>
    <xf numFmtId="0" fontId="19" fillId="6" borderId="0" xfId="0" applyFont="1" applyFill="1"/>
    <xf numFmtId="0" fontId="24" fillId="6" borderId="0" xfId="0" applyFont="1" applyFill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/>
    <xf numFmtId="166" fontId="11" fillId="0" borderId="0" xfId="1" applyFont="1" applyFill="1" applyAlignment="1">
      <alignment horizontal="right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wrapText="1"/>
    </xf>
    <xf numFmtId="0" fontId="31" fillId="5" borderId="2" xfId="0" applyFont="1" applyFill="1" applyBorder="1" applyAlignment="1">
      <alignment horizontal="left"/>
    </xf>
    <xf numFmtId="0" fontId="31" fillId="5" borderId="2" xfId="0" applyFont="1" applyFill="1" applyBorder="1" applyAlignment="1">
      <alignment horizontal="left" vertical="center"/>
    </xf>
    <xf numFmtId="0" fontId="31" fillId="5" borderId="2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left" vertical="center"/>
    </xf>
    <xf numFmtId="0" fontId="31" fillId="3" borderId="2" xfId="0" applyFont="1" applyFill="1" applyBorder="1" applyAlignment="1">
      <alignment horizontal="left"/>
    </xf>
    <xf numFmtId="0" fontId="31" fillId="0" borderId="2" xfId="0" applyFont="1" applyBorder="1"/>
    <xf numFmtId="0" fontId="31" fillId="5" borderId="2" xfId="0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31" fillId="5" borderId="2" xfId="0" applyFont="1" applyFill="1" applyBorder="1"/>
    <xf numFmtId="0" fontId="33" fillId="6" borderId="5" xfId="0" applyFont="1" applyFill="1" applyBorder="1"/>
    <xf numFmtId="0" fontId="33" fillId="6" borderId="4" xfId="0" applyFont="1" applyFill="1" applyBorder="1"/>
    <xf numFmtId="0" fontId="34" fillId="5" borderId="2" xfId="0" applyFont="1" applyFill="1" applyBorder="1"/>
    <xf numFmtId="0" fontId="34" fillId="5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167" fontId="31" fillId="0" borderId="2" xfId="0" applyNumberFormat="1" applyFont="1" applyBorder="1"/>
    <xf numFmtId="0" fontId="31" fillId="5" borderId="2" xfId="0" applyFont="1" applyFill="1" applyBorder="1" applyAlignment="1">
      <alignment horizontal="center"/>
    </xf>
    <xf numFmtId="0" fontId="35" fillId="0" borderId="2" xfId="0" applyFont="1" applyBorder="1"/>
    <xf numFmtId="0" fontId="31" fillId="0" borderId="2" xfId="0" applyFont="1" applyBorder="1" applyAlignment="1">
      <alignment horizontal="left" vertical="top" wrapText="1" indent="1"/>
    </xf>
    <xf numFmtId="0" fontId="27" fillId="0" borderId="1" xfId="0" applyFont="1" applyBorder="1" applyAlignment="1">
      <alignment horizontal="left" vertical="center" wrapText="1"/>
    </xf>
    <xf numFmtId="169" fontId="20" fillId="3" borderId="2" xfId="1" applyNumberFormat="1" applyFont="1" applyFill="1" applyBorder="1" applyAlignment="1">
      <alignment vertical="center"/>
    </xf>
    <xf numFmtId="169" fontId="19" fillId="3" borderId="2" xfId="1" applyNumberFormat="1" applyFont="1" applyFill="1" applyBorder="1" applyAlignment="1">
      <alignment horizontal="center" vertical="center"/>
    </xf>
    <xf numFmtId="169" fontId="31" fillId="5" borderId="2" xfId="0" applyNumberFormat="1" applyFont="1" applyFill="1" applyBorder="1"/>
    <xf numFmtId="169" fontId="31" fillId="0" borderId="2" xfId="0" applyNumberFormat="1" applyFont="1" applyBorder="1"/>
    <xf numFmtId="169" fontId="32" fillId="0" borderId="2" xfId="0" applyNumberFormat="1" applyFont="1" applyBorder="1"/>
    <xf numFmtId="169" fontId="32" fillId="5" borderId="2" xfId="0" applyNumberFormat="1" applyFont="1" applyFill="1" applyBorder="1"/>
    <xf numFmtId="169" fontId="32" fillId="5" borderId="2" xfId="0" applyNumberFormat="1" applyFont="1" applyFill="1" applyBorder="1" applyAlignment="1">
      <alignment horizontal="right"/>
    </xf>
    <xf numFmtId="169" fontId="31" fillId="5" borderId="2" xfId="1" applyNumberFormat="1" applyFont="1" applyFill="1" applyBorder="1" applyAlignment="1">
      <alignment horizontal="right" vertical="center"/>
    </xf>
    <xf numFmtId="169" fontId="31" fillId="0" borderId="2" xfId="1" applyNumberFormat="1" applyFont="1" applyFill="1" applyBorder="1" applyAlignment="1">
      <alignment horizontal="right" vertical="center"/>
    </xf>
    <xf numFmtId="169" fontId="31" fillId="5" borderId="2" xfId="0" applyNumberFormat="1" applyFont="1" applyFill="1" applyBorder="1" applyAlignment="1">
      <alignment horizontal="center"/>
    </xf>
    <xf numFmtId="169" fontId="32" fillId="0" borderId="2" xfId="0" applyNumberFormat="1" applyFont="1" applyBorder="1" applyAlignment="1">
      <alignment horizontal="right"/>
    </xf>
    <xf numFmtId="169" fontId="31" fillId="5" borderId="2" xfId="0" applyNumberFormat="1" applyFont="1" applyFill="1" applyBorder="1" applyAlignment="1">
      <alignment horizontal="right"/>
    </xf>
    <xf numFmtId="169" fontId="31" fillId="0" borderId="2" xfId="1" applyNumberFormat="1" applyFont="1" applyFill="1" applyBorder="1" applyAlignment="1">
      <alignment horizontal="right"/>
    </xf>
    <xf numFmtId="169" fontId="31" fillId="0" borderId="2" xfId="1" applyNumberFormat="1" applyFont="1" applyBorder="1" applyAlignment="1">
      <alignment horizontal="right" vertical="center"/>
    </xf>
    <xf numFmtId="169" fontId="17" fillId="0" borderId="2" xfId="1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right"/>
    </xf>
    <xf numFmtId="169" fontId="14" fillId="0" borderId="2" xfId="0" applyNumberFormat="1" applyFont="1" applyBorder="1" applyAlignment="1">
      <alignment horizontal="center"/>
    </xf>
    <xf numFmtId="169" fontId="14" fillId="0" borderId="2" xfId="0" applyNumberFormat="1" applyFont="1" applyBorder="1"/>
    <xf numFmtId="0" fontId="39" fillId="0" borderId="0" xfId="3" applyFont="1" applyAlignment="1">
      <alignment horizontal="left"/>
    </xf>
    <xf numFmtId="0" fontId="10" fillId="0" borderId="0" xfId="0" applyFont="1"/>
    <xf numFmtId="166" fontId="10" fillId="3" borderId="0" xfId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40" fillId="0" borderId="0" xfId="3" applyFont="1" applyAlignment="1">
      <alignment vertical="center"/>
    </xf>
    <xf numFmtId="0" fontId="41" fillId="0" borderId="0" xfId="2" applyFont="1" applyBorder="1"/>
    <xf numFmtId="0" fontId="29" fillId="0" borderId="0" xfId="0" applyFont="1" applyAlignment="1">
      <alignment horizontal="left" vertical="center"/>
    </xf>
    <xf numFmtId="0" fontId="33" fillId="6" borderId="3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6" fillId="6" borderId="3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6" fillId="6" borderId="4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28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right"/>
    </xf>
    <xf numFmtId="0" fontId="14" fillId="6" borderId="4" xfId="0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9" fillId="6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2" fillId="0" borderId="9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D9F3BC5E-E410-4AF3-A552-DA78DB4C283B}"/>
  </cellStyles>
  <dxfs count="0"/>
  <tableStyles count="0" defaultTableStyle="TableStyleMedium9" defaultPivotStyle="PivotStyleLight16"/>
  <colors>
    <mruColors>
      <color rgb="FF09E7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2179237</xdr:colOff>
      <xdr:row>110</xdr:row>
      <xdr:rowOff>212333</xdr:rowOff>
    </xdr:from>
    <xdr:to>
      <xdr:col>2</xdr:col>
      <xdr:colOff>3424186</xdr:colOff>
      <xdr:row>110</xdr:row>
      <xdr:rowOff>370315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451" y="20695619"/>
          <a:ext cx="1244949" cy="157982"/>
        </a:xfrm>
        <a:prstGeom prst="rect">
          <a:avLst/>
        </a:prstGeom>
      </xdr:spPr>
    </xdr:pic>
    <xdr:clientData/>
  </xdr:twoCellAnchor>
  <xdr:twoCellAnchor editAs="oneCell">
    <xdr:from>
      <xdr:col>6</xdr:col>
      <xdr:colOff>666084</xdr:colOff>
      <xdr:row>0</xdr:row>
      <xdr:rowOff>313059</xdr:rowOff>
    </xdr:from>
    <xdr:to>
      <xdr:col>7</xdr:col>
      <xdr:colOff>845927</xdr:colOff>
      <xdr:row>7</xdr:row>
      <xdr:rowOff>173</xdr:rowOff>
    </xdr:to>
    <xdr:pic>
      <xdr:nvPicPr>
        <xdr:cNvPr id="3" name="Picture 2" descr="MAMEOOO.png">
          <a:extLst>
            <a:ext uri="{FF2B5EF4-FFF2-40B4-BE49-F238E27FC236}">
              <a16:creationId xmlns:a16="http://schemas.microsoft.com/office/drawing/2014/main" id="{DE4A9BF2-2D10-4FF7-A4A2-A7CE6E04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0699" y="313059"/>
          <a:ext cx="1139004" cy="799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2178095</xdr:colOff>
      <xdr:row>113</xdr:row>
      <xdr:rowOff>53287</xdr:rowOff>
    </xdr:from>
    <xdr:to>
      <xdr:col>2</xdr:col>
      <xdr:colOff>3317099</xdr:colOff>
      <xdr:row>114</xdr:row>
      <xdr:rowOff>692901</xdr:rowOff>
    </xdr:to>
    <xdr:pic>
      <xdr:nvPicPr>
        <xdr:cNvPr id="4" name="Picture 3" descr="MAMEOOO.png">
          <a:extLst>
            <a:ext uri="{FF2B5EF4-FFF2-40B4-BE49-F238E27FC236}">
              <a16:creationId xmlns:a16="http://schemas.microsoft.com/office/drawing/2014/main" id="{D065FF78-4390-4033-AA2F-96F51EAB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581" y="19050000"/>
          <a:ext cx="1139004" cy="799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estro-boa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15"/>
  <sheetViews>
    <sheetView showGridLines="0" tabSelected="1" topLeftCell="B94" zoomScale="143" zoomScaleNormal="140" zoomScaleSheetLayoutView="100" zoomScalePageLayoutView="140" workbookViewId="0">
      <selection activeCell="B107" sqref="B107:F107"/>
    </sheetView>
  </sheetViews>
  <sheetFormatPr defaultColWidth="8.85546875" defaultRowHeight="14.25"/>
  <cols>
    <col min="1" max="1" width="38.42578125" style="2" hidden="1" customWidth="1"/>
    <col min="2" max="2" width="3.140625" style="10" customWidth="1"/>
    <col min="3" max="3" width="56.28515625" style="11" customWidth="1"/>
    <col min="4" max="4" width="14.28515625" style="12" customWidth="1"/>
    <col min="5" max="5" width="4" style="13" customWidth="1"/>
    <col min="6" max="6" width="14.7109375" style="14" customWidth="1"/>
    <col min="7" max="7" width="14.42578125" style="2" customWidth="1"/>
    <col min="8" max="8" width="13.7109375" style="2" bestFit="1" customWidth="1"/>
    <col min="9" max="9" width="15.42578125" style="2" bestFit="1" customWidth="1"/>
    <col min="10" max="10" width="13" style="2" bestFit="1" customWidth="1"/>
    <col min="11" max="16384" width="8.85546875" style="2"/>
  </cols>
  <sheetData>
    <row r="1" spans="1:105" s="1" customFormat="1" ht="24.75" customHeight="1">
      <c r="B1" s="19"/>
      <c r="C1" s="68" t="s">
        <v>97</v>
      </c>
      <c r="D1" s="71" t="s">
        <v>13</v>
      </c>
      <c r="E1" s="118">
        <v>31</v>
      </c>
      <c r="F1" s="118"/>
    </row>
    <row r="2" spans="1:105" s="1" customFormat="1" ht="14.1" hidden="1" customHeight="1">
      <c r="B2" s="19"/>
      <c r="C2" s="56"/>
      <c r="D2" s="54"/>
      <c r="E2" s="19"/>
      <c r="F2" s="55"/>
    </row>
    <row r="3" spans="1:105" s="1" customFormat="1" ht="12.95" customHeight="1">
      <c r="A3" s="17"/>
      <c r="B3" s="18" t="s">
        <v>92</v>
      </c>
      <c r="C3" s="18"/>
      <c r="D3" s="112" t="s">
        <v>98</v>
      </c>
      <c r="E3" s="113"/>
      <c r="F3" s="114"/>
      <c r="G3" s="19"/>
      <c r="H3" s="19"/>
      <c r="I3" s="19"/>
      <c r="J3" s="19"/>
      <c r="K3" s="19"/>
    </row>
    <row r="4" spans="1:105" s="1" customFormat="1" ht="12.95" customHeight="1">
      <c r="A4" s="17"/>
      <c r="B4" s="18" t="s">
        <v>93</v>
      </c>
      <c r="C4" s="18"/>
      <c r="D4" s="112" t="s">
        <v>99</v>
      </c>
      <c r="E4" s="115"/>
      <c r="F4" s="114"/>
      <c r="G4" s="41"/>
      <c r="H4" s="125"/>
      <c r="I4" s="125"/>
      <c r="J4" s="125"/>
      <c r="K4" s="125"/>
    </row>
    <row r="5" spans="1:105" s="1" customFormat="1" ht="12.95" customHeight="1">
      <c r="A5" s="17"/>
      <c r="B5" s="18" t="s">
        <v>94</v>
      </c>
      <c r="C5" s="18"/>
      <c r="D5" s="116" t="s">
        <v>100</v>
      </c>
      <c r="E5" s="115"/>
      <c r="F5" s="114"/>
      <c r="G5" s="19"/>
      <c r="H5" s="125"/>
      <c r="I5" s="125"/>
      <c r="J5" s="125"/>
      <c r="K5" s="125"/>
    </row>
    <row r="6" spans="1:105" s="4" customFormat="1" ht="12.95" customHeight="1">
      <c r="A6" s="20"/>
      <c r="B6" s="18" t="s">
        <v>95</v>
      </c>
      <c r="C6" s="18"/>
      <c r="D6" s="116" t="s">
        <v>101</v>
      </c>
      <c r="E6" s="115"/>
      <c r="F6" s="114"/>
      <c r="G6" s="42"/>
      <c r="H6" s="125"/>
      <c r="I6" s="125"/>
      <c r="J6" s="125"/>
      <c r="K6" s="12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</row>
    <row r="7" spans="1:105" s="4" customFormat="1" ht="12.95" customHeight="1">
      <c r="A7" s="20"/>
      <c r="B7" s="21" t="s">
        <v>96</v>
      </c>
      <c r="C7" s="21"/>
      <c r="D7" s="117" t="s">
        <v>102</v>
      </c>
      <c r="E7" s="115"/>
      <c r="F7" s="114"/>
      <c r="G7" s="43"/>
      <c r="H7" s="44"/>
      <c r="I7" s="44"/>
      <c r="J7" s="43"/>
      <c r="K7" s="4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</row>
    <row r="8" spans="1:105" s="4" customFormat="1" ht="12.95" customHeight="1">
      <c r="A8" s="22"/>
      <c r="B8" s="62" t="s">
        <v>2</v>
      </c>
      <c r="C8" s="62" t="s">
        <v>87</v>
      </c>
      <c r="D8" s="63" t="s">
        <v>3</v>
      </c>
      <c r="E8" s="64" t="s">
        <v>4</v>
      </c>
      <c r="F8" s="65" t="s">
        <v>5</v>
      </c>
      <c r="G8" s="42"/>
      <c r="H8" s="42"/>
      <c r="I8" s="42"/>
      <c r="J8" s="42"/>
      <c r="K8" s="4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r="9" spans="1:105" s="4" customFormat="1" ht="12.95" customHeight="1">
      <c r="A9" s="23"/>
      <c r="B9" s="24" t="s">
        <v>6</v>
      </c>
      <c r="C9" s="24" t="s">
        <v>15</v>
      </c>
      <c r="D9" s="94">
        <v>94000</v>
      </c>
      <c r="E9" s="69" t="s">
        <v>10</v>
      </c>
      <c r="F9" s="95">
        <f>IF(E9="x",D9,0)</f>
        <v>94000</v>
      </c>
      <c r="G9" s="43"/>
      <c r="H9" s="44"/>
      <c r="I9" s="45"/>
      <c r="J9" s="42"/>
      <c r="K9" s="4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05" s="5" customFormat="1" ht="12.95" customHeight="1">
      <c r="A10" s="25"/>
      <c r="B10" s="138" t="s">
        <v>86</v>
      </c>
      <c r="C10" s="139"/>
      <c r="D10" s="139"/>
      <c r="E10" s="139"/>
      <c r="F10" s="66"/>
      <c r="G10" s="43"/>
      <c r="H10" s="46"/>
      <c r="I10" s="45"/>
      <c r="J10" s="47"/>
      <c r="K10" s="4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1:105" ht="12.95" customHeight="1">
      <c r="A11" s="26"/>
      <c r="B11" s="74">
        <v>2</v>
      </c>
      <c r="C11" s="75" t="s">
        <v>16</v>
      </c>
      <c r="D11" s="96">
        <v>2450</v>
      </c>
      <c r="E11" s="76"/>
      <c r="F11" s="101">
        <f>IF(E11="x",D11,0)</f>
        <v>0</v>
      </c>
      <c r="G11" s="43"/>
      <c r="H11" s="46"/>
      <c r="I11" s="43"/>
      <c r="J11" s="47"/>
      <c r="K11" s="47"/>
    </row>
    <row r="12" spans="1:105" s="16" customFormat="1" ht="12.95" customHeight="1">
      <c r="A12" s="27"/>
      <c r="B12" s="77">
        <v>3</v>
      </c>
      <c r="C12" s="78" t="s">
        <v>18</v>
      </c>
      <c r="D12" s="97">
        <v>2834</v>
      </c>
      <c r="E12" s="76"/>
      <c r="F12" s="102">
        <f t="shared" ref="F12:F41" si="0">IF(E12="x",D12,0)</f>
        <v>0</v>
      </c>
      <c r="G12" s="43"/>
      <c r="H12" s="46"/>
      <c r="I12" s="43"/>
      <c r="J12" s="47"/>
      <c r="K12" s="47"/>
    </row>
    <row r="13" spans="1:105" s="16" customFormat="1" ht="12.95" customHeight="1">
      <c r="A13" s="27"/>
      <c r="B13" s="74">
        <v>4</v>
      </c>
      <c r="C13" s="75" t="s">
        <v>17</v>
      </c>
      <c r="D13" s="96">
        <v>2827</v>
      </c>
      <c r="E13" s="76"/>
      <c r="F13" s="102">
        <f t="shared" si="0"/>
        <v>0</v>
      </c>
      <c r="G13" s="43"/>
      <c r="H13" s="46"/>
      <c r="I13" s="43"/>
      <c r="J13" s="47"/>
      <c r="K13" s="47"/>
    </row>
    <row r="14" spans="1:105" ht="12.95" customHeight="1">
      <c r="A14" s="26"/>
      <c r="B14" s="79">
        <v>5</v>
      </c>
      <c r="C14" s="80" t="s">
        <v>18</v>
      </c>
      <c r="D14" s="97">
        <v>18141</v>
      </c>
      <c r="E14" s="76"/>
      <c r="F14" s="102">
        <f t="shared" si="0"/>
        <v>0</v>
      </c>
      <c r="G14" s="43"/>
      <c r="H14" s="46"/>
      <c r="I14" s="43"/>
      <c r="J14" s="47"/>
      <c r="K14" s="47"/>
    </row>
    <row r="15" spans="1:105" ht="12.95" customHeight="1">
      <c r="A15" s="27"/>
      <c r="B15" s="74">
        <v>6</v>
      </c>
      <c r="C15" s="81" t="s">
        <v>19</v>
      </c>
      <c r="D15" s="96">
        <v>14366</v>
      </c>
      <c r="E15" s="76"/>
      <c r="F15" s="101">
        <f t="shared" si="0"/>
        <v>0</v>
      </c>
      <c r="G15" s="43"/>
      <c r="H15" s="46"/>
      <c r="I15" s="43"/>
      <c r="J15" s="47"/>
      <c r="K15" s="47"/>
    </row>
    <row r="16" spans="1:105" ht="12.95" customHeight="1">
      <c r="A16" s="26"/>
      <c r="B16" s="79">
        <v>7</v>
      </c>
      <c r="C16" s="82" t="s">
        <v>20</v>
      </c>
      <c r="D16" s="97">
        <v>15542</v>
      </c>
      <c r="E16" s="76"/>
      <c r="F16" s="102">
        <f t="shared" si="0"/>
        <v>0</v>
      </c>
      <c r="G16" s="43"/>
      <c r="H16" s="46"/>
      <c r="I16" s="43"/>
      <c r="J16" s="47"/>
      <c r="K16" s="47"/>
    </row>
    <row r="17" spans="1:11" ht="12.95" customHeight="1">
      <c r="A17" s="26"/>
      <c r="B17" s="74">
        <v>8</v>
      </c>
      <c r="C17" s="83" t="s">
        <v>21</v>
      </c>
      <c r="D17" s="96">
        <v>19163</v>
      </c>
      <c r="E17" s="76"/>
      <c r="F17" s="101">
        <f t="shared" si="0"/>
        <v>0</v>
      </c>
      <c r="G17" s="43"/>
      <c r="H17" s="46"/>
      <c r="I17" s="43"/>
      <c r="J17" s="47"/>
      <c r="K17" s="47"/>
    </row>
    <row r="18" spans="1:11" ht="12.95" customHeight="1">
      <c r="A18" s="26"/>
      <c r="B18" s="77">
        <v>9</v>
      </c>
      <c r="C18" s="82" t="s">
        <v>22</v>
      </c>
      <c r="D18" s="97">
        <v>21866</v>
      </c>
      <c r="E18" s="76"/>
      <c r="F18" s="102">
        <f t="shared" si="0"/>
        <v>0</v>
      </c>
      <c r="G18" s="43"/>
      <c r="H18" s="46"/>
      <c r="I18" s="43"/>
      <c r="J18" s="47"/>
      <c r="K18" s="47"/>
    </row>
    <row r="19" spans="1:11" ht="12.95" customHeight="1">
      <c r="A19" s="27"/>
      <c r="B19" s="74">
        <v>10</v>
      </c>
      <c r="C19" s="83" t="s">
        <v>23</v>
      </c>
      <c r="D19" s="96">
        <v>3329</v>
      </c>
      <c r="E19" s="76"/>
      <c r="F19" s="101">
        <f t="shared" si="0"/>
        <v>0</v>
      </c>
      <c r="G19" s="43"/>
      <c r="H19" s="46"/>
      <c r="I19" s="43"/>
      <c r="J19" s="47"/>
      <c r="K19" s="47"/>
    </row>
    <row r="20" spans="1:11" ht="12.95" customHeight="1">
      <c r="A20" s="26"/>
      <c r="B20" s="79">
        <v>11</v>
      </c>
      <c r="C20" s="80" t="s">
        <v>24</v>
      </c>
      <c r="D20" s="98">
        <v>3329</v>
      </c>
      <c r="E20" s="76"/>
      <c r="F20" s="102">
        <f t="shared" si="0"/>
        <v>0</v>
      </c>
      <c r="G20" s="43"/>
      <c r="H20" s="46"/>
      <c r="I20" s="43"/>
      <c r="J20" s="47"/>
      <c r="K20" s="47"/>
    </row>
    <row r="21" spans="1:11" ht="12.95" customHeight="1">
      <c r="A21" s="27"/>
      <c r="B21" s="74">
        <v>12</v>
      </c>
      <c r="C21" s="81" t="s">
        <v>25</v>
      </c>
      <c r="D21" s="99">
        <v>330</v>
      </c>
      <c r="E21" s="76"/>
      <c r="F21" s="101">
        <f t="shared" si="0"/>
        <v>0</v>
      </c>
      <c r="G21" s="43"/>
      <c r="H21" s="46"/>
      <c r="I21" s="43"/>
      <c r="J21" s="47"/>
      <c r="K21" s="47"/>
    </row>
    <row r="22" spans="1:11" ht="12.95" customHeight="1">
      <c r="A22" s="26"/>
      <c r="B22" s="79">
        <v>13</v>
      </c>
      <c r="C22" s="80" t="s">
        <v>26</v>
      </c>
      <c r="D22" s="98">
        <v>712</v>
      </c>
      <c r="E22" s="76"/>
      <c r="F22" s="102">
        <f t="shared" si="0"/>
        <v>0</v>
      </c>
      <c r="G22" s="43"/>
      <c r="H22" s="46"/>
      <c r="I22" s="43"/>
      <c r="J22" s="47"/>
      <c r="K22" s="47"/>
    </row>
    <row r="23" spans="1:11" ht="12.95" customHeight="1">
      <c r="A23" s="26"/>
      <c r="B23" s="74">
        <v>14</v>
      </c>
      <c r="C23" s="83" t="s">
        <v>12</v>
      </c>
      <c r="D23" s="99">
        <v>1169</v>
      </c>
      <c r="E23" s="76"/>
      <c r="F23" s="101">
        <f t="shared" si="0"/>
        <v>0</v>
      </c>
      <c r="G23" s="43"/>
      <c r="H23" s="46"/>
      <c r="I23" s="43"/>
      <c r="J23" s="47"/>
      <c r="K23" s="47"/>
    </row>
    <row r="24" spans="1:11" ht="12.95" customHeight="1">
      <c r="A24" s="26"/>
      <c r="B24" s="77">
        <v>15</v>
      </c>
      <c r="C24" s="80" t="s">
        <v>27</v>
      </c>
      <c r="D24" s="98">
        <v>625</v>
      </c>
      <c r="E24" s="76"/>
      <c r="F24" s="102">
        <f t="shared" si="0"/>
        <v>0</v>
      </c>
      <c r="G24" s="43"/>
      <c r="H24" s="46"/>
      <c r="I24" s="43"/>
      <c r="J24" s="47"/>
      <c r="K24" s="47"/>
    </row>
    <row r="25" spans="1:11" ht="12.95" customHeight="1">
      <c r="A25" s="26"/>
      <c r="B25" s="74">
        <v>16</v>
      </c>
      <c r="C25" s="83" t="s">
        <v>28</v>
      </c>
      <c r="D25" s="99">
        <v>3793</v>
      </c>
      <c r="E25" s="76"/>
      <c r="F25" s="101">
        <f t="shared" si="0"/>
        <v>0</v>
      </c>
      <c r="G25" s="43"/>
      <c r="H25" s="46"/>
      <c r="I25" s="43"/>
      <c r="J25" s="47"/>
      <c r="K25" s="47"/>
    </row>
    <row r="26" spans="1:11" ht="12.95" customHeight="1">
      <c r="A26" s="26"/>
      <c r="B26" s="79">
        <v>17</v>
      </c>
      <c r="C26" s="80" t="s">
        <v>29</v>
      </c>
      <c r="D26" s="98">
        <v>427</v>
      </c>
      <c r="E26" s="76"/>
      <c r="F26" s="102">
        <f t="shared" si="0"/>
        <v>0</v>
      </c>
      <c r="G26" s="43"/>
      <c r="H26" s="46"/>
      <c r="I26" s="43"/>
      <c r="J26" s="47"/>
      <c r="K26" s="47"/>
    </row>
    <row r="27" spans="1:11" ht="12.95" customHeight="1">
      <c r="A27" s="26"/>
      <c r="B27" s="74">
        <v>18</v>
      </c>
      <c r="C27" s="83" t="s">
        <v>30</v>
      </c>
      <c r="D27" s="99">
        <v>2528</v>
      </c>
      <c r="E27" s="76"/>
      <c r="F27" s="101">
        <f t="shared" si="0"/>
        <v>0</v>
      </c>
      <c r="G27" s="43"/>
      <c r="H27" s="46"/>
      <c r="I27" s="43"/>
      <c r="J27" s="48"/>
      <c r="K27" s="47"/>
    </row>
    <row r="28" spans="1:11" ht="12.95" customHeight="1">
      <c r="A28" s="26"/>
      <c r="B28" s="79">
        <v>19</v>
      </c>
      <c r="C28" s="80" t="s">
        <v>31</v>
      </c>
      <c r="D28" s="98">
        <v>566</v>
      </c>
      <c r="E28" s="76"/>
      <c r="F28" s="102">
        <f t="shared" si="0"/>
        <v>0</v>
      </c>
      <c r="G28" s="43"/>
      <c r="H28" s="46"/>
      <c r="I28" s="43"/>
      <c r="J28" s="47"/>
      <c r="K28" s="47"/>
    </row>
    <row r="29" spans="1:11" ht="12.95" customHeight="1">
      <c r="A29" s="27"/>
      <c r="B29" s="74">
        <v>20</v>
      </c>
      <c r="C29" s="83" t="s">
        <v>32</v>
      </c>
      <c r="D29" s="99">
        <v>396</v>
      </c>
      <c r="E29" s="76"/>
      <c r="F29" s="101">
        <f t="shared" si="0"/>
        <v>0</v>
      </c>
      <c r="G29" s="43"/>
      <c r="H29" s="46"/>
      <c r="I29" s="43"/>
      <c r="J29" s="47"/>
      <c r="K29" s="47"/>
    </row>
    <row r="30" spans="1:11" ht="12.95" customHeight="1">
      <c r="A30" s="26"/>
      <c r="B30" s="77">
        <v>21</v>
      </c>
      <c r="C30" s="80" t="s">
        <v>33</v>
      </c>
      <c r="D30" s="98">
        <v>648</v>
      </c>
      <c r="E30" s="76"/>
      <c r="F30" s="102">
        <f t="shared" si="0"/>
        <v>0</v>
      </c>
      <c r="G30" s="43"/>
      <c r="H30" s="46"/>
      <c r="I30" s="45"/>
      <c r="J30" s="47"/>
      <c r="K30" s="47"/>
    </row>
    <row r="31" spans="1:11" ht="12.95" customHeight="1">
      <c r="A31" s="26"/>
      <c r="B31" s="74">
        <v>22</v>
      </c>
      <c r="C31" s="83" t="s">
        <v>34</v>
      </c>
      <c r="D31" s="99">
        <v>516</v>
      </c>
      <c r="E31" s="76"/>
      <c r="F31" s="101">
        <f t="shared" si="0"/>
        <v>0</v>
      </c>
      <c r="G31" s="43"/>
      <c r="H31" s="46"/>
      <c r="I31" s="45"/>
      <c r="J31" s="47"/>
      <c r="K31" s="47"/>
    </row>
    <row r="32" spans="1:11" ht="12.95" customHeight="1">
      <c r="A32" s="70"/>
      <c r="B32" s="79">
        <v>23</v>
      </c>
      <c r="C32" s="80" t="s">
        <v>36</v>
      </c>
      <c r="D32" s="98">
        <v>878</v>
      </c>
      <c r="E32" s="76"/>
      <c r="F32" s="102">
        <f t="shared" si="0"/>
        <v>0</v>
      </c>
      <c r="G32" s="43"/>
      <c r="H32" s="46"/>
      <c r="I32" s="43"/>
      <c r="J32" s="47"/>
      <c r="K32" s="47"/>
    </row>
    <row r="33" spans="1:105" ht="12.95" customHeight="1">
      <c r="A33" s="26"/>
      <c r="B33" s="74">
        <v>24</v>
      </c>
      <c r="C33" s="83" t="s">
        <v>35</v>
      </c>
      <c r="D33" s="99">
        <v>285</v>
      </c>
      <c r="E33" s="76"/>
      <c r="F33" s="101">
        <f t="shared" si="0"/>
        <v>0</v>
      </c>
      <c r="G33" s="43"/>
      <c r="H33" s="46"/>
      <c r="I33" s="45"/>
      <c r="J33" s="47"/>
      <c r="K33" s="47"/>
    </row>
    <row r="34" spans="1:105" ht="12.95" customHeight="1">
      <c r="A34" s="26"/>
      <c r="B34" s="79">
        <v>25</v>
      </c>
      <c r="C34" s="80" t="s">
        <v>37</v>
      </c>
      <c r="D34" s="98">
        <v>1732</v>
      </c>
      <c r="E34" s="76"/>
      <c r="F34" s="102">
        <f t="shared" si="0"/>
        <v>0</v>
      </c>
      <c r="G34" s="43"/>
      <c r="H34" s="46"/>
      <c r="I34" s="45"/>
      <c r="J34" s="47"/>
      <c r="K34" s="47"/>
    </row>
    <row r="35" spans="1:105" ht="12.95" customHeight="1">
      <c r="A35" s="70"/>
      <c r="B35" s="74">
        <v>26</v>
      </c>
      <c r="C35" s="83" t="s">
        <v>38</v>
      </c>
      <c r="D35" s="99">
        <v>1942</v>
      </c>
      <c r="E35" s="76"/>
      <c r="F35" s="101">
        <f t="shared" si="0"/>
        <v>0</v>
      </c>
      <c r="G35" s="43"/>
      <c r="H35" s="46"/>
      <c r="I35" s="45"/>
      <c r="J35" s="47"/>
      <c r="K35" s="47"/>
    </row>
    <row r="36" spans="1:105" ht="12.95" customHeight="1">
      <c r="A36" s="26"/>
      <c r="B36" s="77">
        <v>27</v>
      </c>
      <c r="C36" s="80" t="s">
        <v>39</v>
      </c>
      <c r="D36" s="98">
        <v>1725</v>
      </c>
      <c r="E36" s="76"/>
      <c r="F36" s="102">
        <f t="shared" si="0"/>
        <v>0</v>
      </c>
      <c r="G36" s="43"/>
      <c r="H36" s="46"/>
      <c r="I36" s="45"/>
      <c r="J36" s="47"/>
      <c r="K36" s="47"/>
    </row>
    <row r="37" spans="1:105" ht="12.95" customHeight="1">
      <c r="A37" s="70"/>
      <c r="B37" s="74">
        <v>28</v>
      </c>
      <c r="C37" s="74" t="s">
        <v>38</v>
      </c>
      <c r="D37" s="99">
        <v>745</v>
      </c>
      <c r="E37" s="76"/>
      <c r="F37" s="101">
        <f t="shared" si="0"/>
        <v>0</v>
      </c>
      <c r="G37" s="43"/>
      <c r="H37" s="46"/>
      <c r="I37" s="45"/>
      <c r="J37" s="47"/>
      <c r="K37" s="47"/>
    </row>
    <row r="38" spans="1:105" ht="12.95" customHeight="1">
      <c r="A38" s="26"/>
      <c r="B38" s="79">
        <v>29</v>
      </c>
      <c r="C38" s="80" t="s">
        <v>40</v>
      </c>
      <c r="D38" s="98">
        <v>299</v>
      </c>
      <c r="E38" s="76"/>
      <c r="F38" s="102">
        <f t="shared" si="0"/>
        <v>0</v>
      </c>
      <c r="G38" s="43"/>
      <c r="H38" s="46"/>
      <c r="I38" s="45"/>
      <c r="J38" s="47"/>
      <c r="K38" s="47"/>
    </row>
    <row r="39" spans="1:105" ht="12.95" customHeight="1">
      <c r="A39" s="26"/>
      <c r="B39" s="74">
        <v>30</v>
      </c>
      <c r="C39" s="83" t="s">
        <v>41</v>
      </c>
      <c r="D39" s="99">
        <v>660</v>
      </c>
      <c r="E39" s="76"/>
      <c r="F39" s="101">
        <f t="shared" si="0"/>
        <v>0</v>
      </c>
      <c r="G39" s="43"/>
      <c r="H39" s="46"/>
      <c r="I39" s="45"/>
      <c r="J39" s="47"/>
      <c r="K39" s="47"/>
    </row>
    <row r="40" spans="1:105" ht="12.95" customHeight="1">
      <c r="A40" s="26"/>
      <c r="B40" s="79">
        <v>31</v>
      </c>
      <c r="C40" s="80" t="s">
        <v>42</v>
      </c>
      <c r="D40" s="98">
        <v>686</v>
      </c>
      <c r="E40" s="76"/>
      <c r="F40" s="102">
        <f t="shared" si="0"/>
        <v>0</v>
      </c>
      <c r="G40" s="43"/>
      <c r="H40" s="46"/>
      <c r="I40" s="45"/>
      <c r="J40" s="47"/>
      <c r="K40" s="47"/>
    </row>
    <row r="41" spans="1:105" ht="12.95" customHeight="1">
      <c r="A41" s="26"/>
      <c r="B41" s="74">
        <v>32</v>
      </c>
      <c r="C41" s="83" t="s">
        <v>43</v>
      </c>
      <c r="D41" s="100">
        <v>1006</v>
      </c>
      <c r="E41" s="76"/>
      <c r="F41" s="101">
        <f t="shared" si="0"/>
        <v>0</v>
      </c>
      <c r="G41" s="43"/>
      <c r="H41" s="46"/>
      <c r="I41" s="45"/>
      <c r="J41" s="47"/>
      <c r="K41" s="47"/>
    </row>
    <row r="42" spans="1:105" s="7" customFormat="1" ht="12.95" customHeight="1">
      <c r="A42" s="28" t="s">
        <v>0</v>
      </c>
      <c r="B42" s="120" t="s">
        <v>88</v>
      </c>
      <c r="C42" s="120"/>
      <c r="D42" s="120"/>
      <c r="E42" s="120"/>
      <c r="F42" s="84"/>
      <c r="G42" s="43"/>
      <c r="H42" s="49"/>
      <c r="I42" s="45"/>
      <c r="J42" s="50"/>
      <c r="K42" s="5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</row>
    <row r="43" spans="1:105" ht="12.95" customHeight="1">
      <c r="A43" s="26"/>
      <c r="B43" s="77">
        <v>33</v>
      </c>
      <c r="C43" s="80" t="s">
        <v>44</v>
      </c>
      <c r="D43" s="98">
        <v>1103</v>
      </c>
      <c r="E43" s="76"/>
      <c r="F43" s="102">
        <f t="shared" ref="F43:F80" si="1">IF(E43="x",D43,0)</f>
        <v>0</v>
      </c>
      <c r="G43" s="43"/>
      <c r="H43" s="46"/>
      <c r="I43" s="45"/>
      <c r="J43" s="47"/>
      <c r="K43" s="47"/>
    </row>
    <row r="44" spans="1:105" ht="12.95" customHeight="1">
      <c r="A44" s="26"/>
      <c r="B44" s="74">
        <v>34</v>
      </c>
      <c r="C44" s="83" t="s">
        <v>45</v>
      </c>
      <c r="D44" s="99">
        <v>533</v>
      </c>
      <c r="E44" s="76"/>
      <c r="F44" s="101">
        <f t="shared" si="1"/>
        <v>0</v>
      </c>
      <c r="G44" s="43"/>
      <c r="H44" s="46"/>
      <c r="I44" s="45"/>
      <c r="J44" s="47"/>
      <c r="K44" s="47"/>
    </row>
    <row r="45" spans="1:105" ht="12.95" customHeight="1">
      <c r="A45" s="26"/>
      <c r="B45" s="77">
        <v>35</v>
      </c>
      <c r="C45" s="80" t="s">
        <v>46</v>
      </c>
      <c r="D45" s="98">
        <v>289</v>
      </c>
      <c r="E45" s="76"/>
      <c r="F45" s="102">
        <f t="shared" si="1"/>
        <v>0</v>
      </c>
      <c r="G45" s="43"/>
      <c r="H45" s="46"/>
      <c r="I45" s="45"/>
      <c r="J45" s="47"/>
      <c r="K45" s="47"/>
    </row>
    <row r="46" spans="1:105" ht="12.95" customHeight="1">
      <c r="A46" s="26"/>
      <c r="B46" s="74">
        <v>36</v>
      </c>
      <c r="C46" s="83" t="s">
        <v>47</v>
      </c>
      <c r="D46" s="99">
        <v>396</v>
      </c>
      <c r="E46" s="76"/>
      <c r="F46" s="101">
        <f t="shared" si="1"/>
        <v>0</v>
      </c>
      <c r="G46" s="43"/>
      <c r="H46" s="46"/>
      <c r="I46" s="45"/>
      <c r="J46" s="47"/>
      <c r="K46" s="47"/>
    </row>
    <row r="47" spans="1:105" ht="12.95" customHeight="1">
      <c r="A47" s="26"/>
      <c r="B47" s="79">
        <v>37</v>
      </c>
      <c r="C47" s="80" t="s">
        <v>48</v>
      </c>
      <c r="D47" s="98">
        <v>1697</v>
      </c>
      <c r="E47" s="76"/>
      <c r="F47" s="102">
        <f t="shared" si="1"/>
        <v>0</v>
      </c>
      <c r="G47" s="43"/>
      <c r="H47" s="46"/>
      <c r="I47" s="45"/>
      <c r="J47" s="47"/>
      <c r="K47" s="47"/>
    </row>
    <row r="48" spans="1:105" ht="12.95" customHeight="1">
      <c r="A48" s="26"/>
      <c r="B48" s="74">
        <v>38</v>
      </c>
      <c r="C48" s="83" t="s">
        <v>49</v>
      </c>
      <c r="D48" s="99">
        <v>801</v>
      </c>
      <c r="E48" s="76"/>
      <c r="F48" s="101">
        <f t="shared" si="1"/>
        <v>0</v>
      </c>
      <c r="G48" s="43"/>
      <c r="H48" s="46"/>
      <c r="I48" s="45"/>
      <c r="J48" s="47"/>
      <c r="K48" s="47"/>
    </row>
    <row r="49" spans="1:105" ht="12.95" customHeight="1">
      <c r="A49" s="26"/>
      <c r="B49" s="77">
        <v>39</v>
      </c>
      <c r="C49" s="80" t="s">
        <v>1</v>
      </c>
      <c r="D49" s="98">
        <v>1279</v>
      </c>
      <c r="E49" s="76"/>
      <c r="F49" s="102">
        <f t="shared" si="1"/>
        <v>0</v>
      </c>
      <c r="G49" s="43"/>
      <c r="H49" s="46"/>
      <c r="I49" s="45"/>
      <c r="J49" s="47"/>
      <c r="K49" s="47"/>
    </row>
    <row r="50" spans="1:105" ht="12.95" customHeight="1">
      <c r="A50" s="26"/>
      <c r="B50" s="74">
        <v>40</v>
      </c>
      <c r="C50" s="83" t="s">
        <v>8</v>
      </c>
      <c r="D50" s="99">
        <v>495</v>
      </c>
      <c r="E50" s="76"/>
      <c r="F50" s="101">
        <f t="shared" si="1"/>
        <v>0</v>
      </c>
      <c r="G50" s="43"/>
      <c r="H50" s="46"/>
      <c r="I50" s="45"/>
      <c r="J50" s="47"/>
      <c r="K50" s="47"/>
    </row>
    <row r="51" spans="1:105" ht="12.95" customHeight="1">
      <c r="A51" s="26"/>
      <c r="B51" s="77">
        <v>41</v>
      </c>
      <c r="C51" s="80" t="s">
        <v>50</v>
      </c>
      <c r="D51" s="98">
        <v>349</v>
      </c>
      <c r="E51" s="76"/>
      <c r="F51" s="102">
        <f t="shared" si="1"/>
        <v>0</v>
      </c>
      <c r="G51" s="43"/>
      <c r="H51" s="46"/>
      <c r="I51" s="45"/>
      <c r="J51" s="47"/>
      <c r="K51" s="47"/>
    </row>
    <row r="52" spans="1:105" ht="12.95" customHeight="1">
      <c r="A52" s="26"/>
      <c r="B52" s="74">
        <v>42</v>
      </c>
      <c r="C52" s="83" t="s">
        <v>51</v>
      </c>
      <c r="D52" s="99">
        <v>691</v>
      </c>
      <c r="E52" s="76"/>
      <c r="F52" s="101">
        <f t="shared" si="1"/>
        <v>0</v>
      </c>
      <c r="G52" s="43"/>
      <c r="H52" s="46"/>
      <c r="I52" s="45"/>
      <c r="J52" s="47"/>
      <c r="K52" s="47"/>
    </row>
    <row r="53" spans="1:105" s="9" customFormat="1" ht="12.95" customHeight="1">
      <c r="A53" s="29"/>
      <c r="B53" s="79">
        <v>43</v>
      </c>
      <c r="C53" s="80" t="s">
        <v>52</v>
      </c>
      <c r="D53" s="98">
        <v>502</v>
      </c>
      <c r="E53" s="76"/>
      <c r="F53" s="102">
        <f t="shared" si="1"/>
        <v>0</v>
      </c>
      <c r="G53" s="43"/>
      <c r="H53" s="51"/>
      <c r="I53" s="45"/>
      <c r="J53" s="52"/>
      <c r="K53" s="5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</row>
    <row r="54" spans="1:105" s="9" customFormat="1" ht="12.95" customHeight="1">
      <c r="A54" s="29"/>
      <c r="B54" s="74">
        <v>44</v>
      </c>
      <c r="C54" s="83" t="s">
        <v>53</v>
      </c>
      <c r="D54" s="99">
        <v>248</v>
      </c>
      <c r="E54" s="76"/>
      <c r="F54" s="101">
        <f t="shared" si="1"/>
        <v>0</v>
      </c>
      <c r="G54" s="43"/>
      <c r="H54" s="51"/>
      <c r="I54" s="45"/>
      <c r="J54" s="52"/>
      <c r="K54" s="5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</row>
    <row r="55" spans="1:105" ht="12.95" customHeight="1">
      <c r="A55" s="26"/>
      <c r="B55" s="77">
        <v>45</v>
      </c>
      <c r="C55" s="80" t="s">
        <v>54</v>
      </c>
      <c r="D55" s="98">
        <v>278</v>
      </c>
      <c r="E55" s="76"/>
      <c r="F55" s="102">
        <f t="shared" si="1"/>
        <v>0</v>
      </c>
      <c r="G55" s="43"/>
      <c r="H55" s="46"/>
      <c r="I55" s="45"/>
      <c r="J55" s="47"/>
      <c r="K55" s="47"/>
    </row>
    <row r="56" spans="1:105" ht="12.95" customHeight="1">
      <c r="A56" s="67"/>
      <c r="B56" s="119" t="s">
        <v>89</v>
      </c>
      <c r="C56" s="120"/>
      <c r="D56" s="120"/>
      <c r="E56" s="120"/>
      <c r="F56" s="85"/>
      <c r="G56" s="43"/>
      <c r="H56" s="46"/>
      <c r="I56" s="45"/>
      <c r="J56" s="47"/>
      <c r="K56" s="47"/>
    </row>
    <row r="57" spans="1:105" ht="12.95" customHeight="1">
      <c r="A57" s="26"/>
      <c r="B57" s="77">
        <v>46</v>
      </c>
      <c r="C57" s="82" t="s">
        <v>85</v>
      </c>
      <c r="D57" s="98">
        <v>726</v>
      </c>
      <c r="E57" s="76"/>
      <c r="F57" s="102">
        <f t="shared" si="1"/>
        <v>0</v>
      </c>
      <c r="G57" s="43"/>
      <c r="H57" s="46"/>
      <c r="I57" s="45"/>
      <c r="J57" s="47"/>
      <c r="K57" s="47"/>
    </row>
    <row r="58" spans="1:105" ht="12.95" customHeight="1">
      <c r="A58" s="26"/>
      <c r="B58" s="74">
        <v>47</v>
      </c>
      <c r="C58" s="81" t="s">
        <v>84</v>
      </c>
      <c r="D58" s="99">
        <v>1131</v>
      </c>
      <c r="E58" s="76"/>
      <c r="F58" s="101">
        <f t="shared" si="1"/>
        <v>0</v>
      </c>
      <c r="G58" s="43"/>
      <c r="H58" s="46"/>
      <c r="I58" s="45"/>
      <c r="J58" s="47"/>
      <c r="K58" s="47"/>
    </row>
    <row r="59" spans="1:105" ht="12.95" customHeight="1">
      <c r="A59" s="26"/>
      <c r="B59" s="77">
        <v>48</v>
      </c>
      <c r="C59" s="82" t="s">
        <v>83</v>
      </c>
      <c r="D59" s="98">
        <v>848</v>
      </c>
      <c r="E59" s="76"/>
      <c r="F59" s="102">
        <f t="shared" si="1"/>
        <v>0</v>
      </c>
      <c r="G59" s="43"/>
      <c r="H59" s="46"/>
      <c r="I59" s="45"/>
      <c r="J59" s="47"/>
      <c r="K59" s="47"/>
    </row>
    <row r="60" spans="1:105" ht="12.95" customHeight="1">
      <c r="A60" s="27"/>
      <c r="B60" s="74">
        <v>49</v>
      </c>
      <c r="C60" s="81" t="s">
        <v>82</v>
      </c>
      <c r="D60" s="99">
        <v>321</v>
      </c>
      <c r="E60" s="76"/>
      <c r="F60" s="101">
        <f t="shared" si="1"/>
        <v>0</v>
      </c>
      <c r="G60" s="43"/>
      <c r="H60" s="46"/>
      <c r="I60" s="45"/>
      <c r="J60" s="47"/>
      <c r="K60" s="47"/>
    </row>
    <row r="61" spans="1:105" ht="12.95" customHeight="1">
      <c r="A61" s="26"/>
      <c r="B61" s="77">
        <v>50</v>
      </c>
      <c r="C61" s="82" t="s">
        <v>81</v>
      </c>
      <c r="D61" s="98">
        <v>321</v>
      </c>
      <c r="E61" s="76"/>
      <c r="F61" s="102">
        <f t="shared" si="1"/>
        <v>0</v>
      </c>
      <c r="G61" s="43"/>
      <c r="H61" s="46"/>
      <c r="I61" s="45"/>
      <c r="J61" s="47"/>
      <c r="K61" s="47"/>
    </row>
    <row r="62" spans="1:105" ht="12.95" customHeight="1">
      <c r="A62" s="26"/>
      <c r="B62" s="74">
        <v>51</v>
      </c>
      <c r="C62" s="81" t="s">
        <v>80</v>
      </c>
      <c r="D62" s="99">
        <v>907</v>
      </c>
      <c r="E62" s="76"/>
      <c r="F62" s="101">
        <f t="shared" si="1"/>
        <v>0</v>
      </c>
      <c r="G62" s="43"/>
      <c r="H62" s="46"/>
      <c r="I62" s="45"/>
      <c r="J62" s="47"/>
      <c r="K62" s="47"/>
    </row>
    <row r="63" spans="1:105" ht="12.95" customHeight="1">
      <c r="A63" s="26"/>
      <c r="B63" s="77">
        <v>52</v>
      </c>
      <c r="C63" s="82" t="s">
        <v>79</v>
      </c>
      <c r="D63" s="98">
        <v>794</v>
      </c>
      <c r="E63" s="76"/>
      <c r="F63" s="102">
        <f t="shared" si="1"/>
        <v>0</v>
      </c>
      <c r="G63" s="43"/>
      <c r="H63" s="46"/>
      <c r="I63" s="45"/>
      <c r="J63" s="47"/>
      <c r="K63" s="47"/>
    </row>
    <row r="64" spans="1:105" ht="12.95" customHeight="1">
      <c r="A64" s="26"/>
      <c r="B64" s="74">
        <v>53</v>
      </c>
      <c r="C64" s="81" t="s">
        <v>76</v>
      </c>
      <c r="D64" s="99">
        <v>1508</v>
      </c>
      <c r="E64" s="76"/>
      <c r="F64" s="101">
        <f t="shared" si="1"/>
        <v>0</v>
      </c>
      <c r="G64" s="43"/>
      <c r="H64" s="46"/>
      <c r="I64" s="45"/>
      <c r="J64" s="47"/>
      <c r="K64" s="47"/>
    </row>
    <row r="65" spans="1:11" ht="12.95" customHeight="1">
      <c r="A65" s="26"/>
      <c r="B65" s="77">
        <v>54</v>
      </c>
      <c r="C65" s="82" t="s">
        <v>77</v>
      </c>
      <c r="D65" s="98">
        <v>825</v>
      </c>
      <c r="E65" s="76"/>
      <c r="F65" s="102">
        <f t="shared" si="1"/>
        <v>0</v>
      </c>
      <c r="G65" s="43"/>
      <c r="H65" s="46"/>
      <c r="I65" s="45"/>
      <c r="J65" s="47"/>
      <c r="K65" s="47"/>
    </row>
    <row r="66" spans="1:11" ht="12.95" customHeight="1">
      <c r="A66" s="26"/>
      <c r="B66" s="74">
        <v>55</v>
      </c>
      <c r="C66" s="81" t="s">
        <v>78</v>
      </c>
      <c r="D66" s="99">
        <v>1261</v>
      </c>
      <c r="E66" s="76"/>
      <c r="F66" s="101">
        <f t="shared" si="1"/>
        <v>0</v>
      </c>
      <c r="G66" s="43"/>
      <c r="H66" s="46"/>
      <c r="I66" s="45"/>
      <c r="J66" s="47"/>
      <c r="K66" s="47"/>
    </row>
    <row r="67" spans="1:11" ht="29.1" customHeight="1">
      <c r="A67" s="26"/>
      <c r="B67" s="77">
        <v>56</v>
      </c>
      <c r="C67" s="82" t="s">
        <v>75</v>
      </c>
      <c r="D67" s="98">
        <v>519</v>
      </c>
      <c r="E67" s="76"/>
      <c r="F67" s="102">
        <f t="shared" si="1"/>
        <v>0</v>
      </c>
      <c r="G67" s="43"/>
      <c r="H67" s="46"/>
      <c r="I67" s="45"/>
      <c r="J67" s="47"/>
      <c r="K67" s="47"/>
    </row>
    <row r="68" spans="1:11" ht="25.5" customHeight="1">
      <c r="A68" s="26"/>
      <c r="B68" s="74">
        <v>57</v>
      </c>
      <c r="C68" s="81" t="s">
        <v>74</v>
      </c>
      <c r="D68" s="103" t="s">
        <v>9</v>
      </c>
      <c r="E68" s="76"/>
      <c r="F68" s="101">
        <f t="shared" si="1"/>
        <v>0</v>
      </c>
      <c r="G68" s="43"/>
      <c r="H68" s="46"/>
      <c r="I68" s="45"/>
      <c r="J68" s="47"/>
      <c r="K68" s="47"/>
    </row>
    <row r="69" spans="1:11" ht="15.75" customHeight="1">
      <c r="A69" s="26"/>
      <c r="B69" s="77">
        <v>58</v>
      </c>
      <c r="C69" s="82" t="s">
        <v>73</v>
      </c>
      <c r="D69" s="104">
        <v>483</v>
      </c>
      <c r="E69" s="76"/>
      <c r="F69" s="102">
        <f t="shared" si="1"/>
        <v>0</v>
      </c>
      <c r="G69" s="43"/>
      <c r="H69" s="46"/>
      <c r="I69" s="45"/>
      <c r="J69" s="47"/>
      <c r="K69" s="47"/>
    </row>
    <row r="70" spans="1:11" ht="12.95" customHeight="1">
      <c r="A70" s="26"/>
      <c r="B70" s="74">
        <v>59</v>
      </c>
      <c r="C70" s="81" t="s">
        <v>72</v>
      </c>
      <c r="D70" s="100">
        <v>964</v>
      </c>
      <c r="E70" s="76"/>
      <c r="F70" s="101">
        <f t="shared" si="1"/>
        <v>0</v>
      </c>
      <c r="G70" s="43"/>
      <c r="H70" s="46"/>
      <c r="I70" s="45"/>
      <c r="J70" s="47"/>
      <c r="K70" s="47"/>
    </row>
    <row r="71" spans="1:11" ht="23.25" customHeight="1">
      <c r="A71" s="26"/>
      <c r="B71" s="77">
        <v>60</v>
      </c>
      <c r="C71" s="82" t="s">
        <v>71</v>
      </c>
      <c r="D71" s="104">
        <v>318</v>
      </c>
      <c r="E71" s="76"/>
      <c r="F71" s="102">
        <f t="shared" si="1"/>
        <v>0</v>
      </c>
      <c r="G71" s="43"/>
      <c r="H71" s="46"/>
      <c r="I71" s="45"/>
      <c r="J71" s="47"/>
      <c r="K71" s="47"/>
    </row>
    <row r="72" spans="1:11" ht="12.95" customHeight="1">
      <c r="A72" s="26"/>
      <c r="B72" s="74">
        <v>61</v>
      </c>
      <c r="C72" s="81" t="s">
        <v>65</v>
      </c>
      <c r="D72" s="100">
        <v>323</v>
      </c>
      <c r="E72" s="76"/>
      <c r="F72" s="101">
        <f t="shared" si="1"/>
        <v>0</v>
      </c>
      <c r="G72" s="43"/>
      <c r="H72" s="46"/>
      <c r="I72" s="45"/>
      <c r="J72" s="47"/>
      <c r="K72" s="47"/>
    </row>
    <row r="73" spans="1:11" ht="12.95" customHeight="1">
      <c r="A73" s="26"/>
      <c r="B73" s="77">
        <v>62</v>
      </c>
      <c r="C73" s="82" t="s">
        <v>66</v>
      </c>
      <c r="D73" s="104">
        <v>990</v>
      </c>
      <c r="E73" s="76"/>
      <c r="F73" s="102">
        <f t="shared" si="1"/>
        <v>0</v>
      </c>
      <c r="G73" s="43"/>
      <c r="H73" s="46"/>
      <c r="I73" s="45"/>
      <c r="J73" s="47"/>
      <c r="K73" s="47"/>
    </row>
    <row r="74" spans="1:11" ht="12.95" customHeight="1">
      <c r="A74" s="26"/>
      <c r="B74" s="74">
        <v>63</v>
      </c>
      <c r="C74" s="81" t="s">
        <v>67</v>
      </c>
      <c r="D74" s="100">
        <v>852</v>
      </c>
      <c r="E74" s="76"/>
      <c r="F74" s="101">
        <f t="shared" si="1"/>
        <v>0</v>
      </c>
      <c r="G74" s="43"/>
      <c r="H74" s="46"/>
      <c r="I74" s="45"/>
      <c r="J74" s="47"/>
      <c r="K74" s="47"/>
    </row>
    <row r="75" spans="1:11" ht="14.25" customHeight="1">
      <c r="A75" s="26"/>
      <c r="B75" s="77">
        <v>64</v>
      </c>
      <c r="C75" s="82" t="s">
        <v>68</v>
      </c>
      <c r="D75" s="104">
        <v>698</v>
      </c>
      <c r="E75" s="76"/>
      <c r="F75" s="102">
        <f t="shared" si="1"/>
        <v>0</v>
      </c>
      <c r="G75" s="43"/>
      <c r="H75" s="46"/>
      <c r="I75" s="45"/>
      <c r="J75" s="47"/>
      <c r="K75" s="47"/>
    </row>
    <row r="76" spans="1:11" ht="14.25" customHeight="1">
      <c r="A76" s="26"/>
      <c r="B76" s="74">
        <v>65</v>
      </c>
      <c r="C76" s="81" t="s">
        <v>69</v>
      </c>
      <c r="D76" s="100">
        <v>999</v>
      </c>
      <c r="E76" s="76"/>
      <c r="F76" s="101">
        <f t="shared" si="1"/>
        <v>0</v>
      </c>
      <c r="G76" s="43"/>
      <c r="H76" s="46"/>
      <c r="I76" s="45"/>
      <c r="J76" s="47"/>
      <c r="K76" s="47"/>
    </row>
    <row r="77" spans="1:11" ht="12.95" customHeight="1">
      <c r="A77" s="26"/>
      <c r="B77" s="77">
        <v>66</v>
      </c>
      <c r="C77" s="82" t="s">
        <v>70</v>
      </c>
      <c r="D77" s="104">
        <v>289</v>
      </c>
      <c r="E77" s="76"/>
      <c r="F77" s="102">
        <f t="shared" si="1"/>
        <v>0</v>
      </c>
      <c r="G77" s="43"/>
      <c r="H77" s="46"/>
      <c r="I77" s="45"/>
      <c r="J77" s="47"/>
      <c r="K77" s="47"/>
    </row>
    <row r="78" spans="1:11" ht="12.95" customHeight="1">
      <c r="A78" s="26"/>
      <c r="B78" s="74">
        <v>67</v>
      </c>
      <c r="C78" s="81" t="s">
        <v>64</v>
      </c>
      <c r="D78" s="100">
        <v>118</v>
      </c>
      <c r="E78" s="76"/>
      <c r="F78" s="101">
        <f t="shared" si="1"/>
        <v>0</v>
      </c>
      <c r="G78" s="43"/>
      <c r="H78" s="46"/>
      <c r="I78" s="45"/>
      <c r="J78" s="47"/>
      <c r="K78" s="47"/>
    </row>
    <row r="79" spans="1:11" ht="24.75" customHeight="1">
      <c r="A79" s="26"/>
      <c r="B79" s="77">
        <v>68</v>
      </c>
      <c r="C79" s="82" t="s">
        <v>60</v>
      </c>
      <c r="D79" s="104">
        <v>377</v>
      </c>
      <c r="E79" s="76"/>
      <c r="F79" s="102">
        <f t="shared" si="1"/>
        <v>0</v>
      </c>
      <c r="G79" s="43"/>
      <c r="H79" s="46"/>
      <c r="I79" s="45"/>
      <c r="J79" s="47"/>
      <c r="K79" s="47"/>
    </row>
    <row r="80" spans="1:11" ht="12.95" customHeight="1">
      <c r="A80" s="26"/>
      <c r="B80" s="74">
        <v>69</v>
      </c>
      <c r="C80" s="81" t="s">
        <v>61</v>
      </c>
      <c r="D80" s="105">
        <v>210</v>
      </c>
      <c r="E80" s="76"/>
      <c r="F80" s="101">
        <f t="shared" si="1"/>
        <v>0</v>
      </c>
      <c r="G80" s="43"/>
      <c r="H80" s="46"/>
      <c r="I80" s="45"/>
      <c r="J80" s="47"/>
      <c r="K80" s="47"/>
    </row>
    <row r="81" spans="1:105" ht="12.95" customHeight="1">
      <c r="A81" s="26"/>
      <c r="B81" s="77">
        <v>70</v>
      </c>
      <c r="C81" s="82" t="s">
        <v>62</v>
      </c>
      <c r="D81" s="97">
        <v>766</v>
      </c>
      <c r="E81" s="76"/>
      <c r="F81" s="102">
        <f>IF(E81="x",D81,0)</f>
        <v>0</v>
      </c>
      <c r="G81" s="43"/>
      <c r="H81" s="46"/>
      <c r="I81" s="45"/>
      <c r="J81" s="47"/>
      <c r="K81" s="47"/>
    </row>
    <row r="82" spans="1:105" ht="12.95" customHeight="1">
      <c r="A82" s="26"/>
      <c r="B82" s="74">
        <v>71</v>
      </c>
      <c r="C82" s="81" t="s">
        <v>63</v>
      </c>
      <c r="D82" s="96">
        <v>634</v>
      </c>
      <c r="E82" s="76"/>
      <c r="F82" s="101">
        <f>IF(E82="x",D82,0)</f>
        <v>0</v>
      </c>
      <c r="G82" s="43"/>
      <c r="H82" s="46"/>
      <c r="I82" s="45"/>
      <c r="J82" s="47"/>
      <c r="K82" s="47"/>
    </row>
    <row r="83" spans="1:105" ht="12.95" customHeight="1">
      <c r="A83" s="26"/>
      <c r="B83" s="119" t="s">
        <v>90</v>
      </c>
      <c r="C83" s="120"/>
      <c r="D83" s="120"/>
      <c r="E83" s="120"/>
      <c r="F83" s="121"/>
      <c r="G83" s="43"/>
      <c r="H83" s="46"/>
      <c r="I83" s="45"/>
      <c r="J83" s="47"/>
      <c r="K83" s="47"/>
    </row>
    <row r="84" spans="1:105" ht="27" customHeight="1">
      <c r="A84" s="26"/>
      <c r="B84" s="77">
        <v>72</v>
      </c>
      <c r="C84" s="88" t="s">
        <v>55</v>
      </c>
      <c r="D84" s="97">
        <v>1216</v>
      </c>
      <c r="E84" s="90"/>
      <c r="F84" s="102">
        <f>IF(E84="x",D84:D84,0)</f>
        <v>0</v>
      </c>
      <c r="G84" s="43"/>
      <c r="H84" s="46"/>
      <c r="I84" s="45"/>
      <c r="J84" s="47"/>
      <c r="K84" s="47"/>
    </row>
    <row r="85" spans="1:105" ht="30" customHeight="1">
      <c r="A85" s="26"/>
      <c r="B85" s="74">
        <v>73</v>
      </c>
      <c r="C85" s="87" t="s">
        <v>11</v>
      </c>
      <c r="D85" s="96">
        <v>2474</v>
      </c>
      <c r="E85" s="90"/>
      <c r="F85" s="101">
        <f t="shared" ref="F85:F88" si="2">IF(E85="x",D85:D85,0)</f>
        <v>0</v>
      </c>
      <c r="G85" s="43"/>
      <c r="H85" s="46"/>
      <c r="I85" s="45"/>
      <c r="J85" s="47"/>
      <c r="K85" s="47"/>
    </row>
    <row r="86" spans="1:105" ht="12.95" customHeight="1">
      <c r="A86" s="26"/>
      <c r="B86" s="77">
        <v>74</v>
      </c>
      <c r="C86" s="91" t="s">
        <v>56</v>
      </c>
      <c r="D86" s="89" t="s">
        <v>14</v>
      </c>
      <c r="E86" s="90"/>
      <c r="F86" s="102">
        <f t="shared" si="2"/>
        <v>0</v>
      </c>
      <c r="G86" s="43"/>
      <c r="H86" s="46"/>
      <c r="I86" s="45"/>
      <c r="J86" s="47"/>
      <c r="K86" s="47"/>
    </row>
    <row r="87" spans="1:105" ht="12.95" customHeight="1">
      <c r="A87" s="26"/>
      <c r="B87" s="74">
        <v>75</v>
      </c>
      <c r="C87" s="86" t="s">
        <v>57</v>
      </c>
      <c r="D87" s="96">
        <v>931</v>
      </c>
      <c r="E87" s="90"/>
      <c r="F87" s="101">
        <f t="shared" si="2"/>
        <v>0</v>
      </c>
      <c r="G87" s="43"/>
      <c r="H87" s="46"/>
      <c r="I87" s="45"/>
      <c r="J87" s="47"/>
      <c r="K87" s="47"/>
    </row>
    <row r="88" spans="1:105" ht="12.95" customHeight="1">
      <c r="A88" s="26"/>
      <c r="B88" s="77">
        <v>76</v>
      </c>
      <c r="C88" s="73" t="s">
        <v>58</v>
      </c>
      <c r="D88" s="97">
        <v>4601</v>
      </c>
      <c r="E88" s="76"/>
      <c r="F88" s="102">
        <f t="shared" si="2"/>
        <v>0</v>
      </c>
      <c r="G88" s="43"/>
      <c r="H88" s="46"/>
      <c r="I88" s="45"/>
      <c r="J88" s="47"/>
      <c r="K88" s="47"/>
    </row>
    <row r="89" spans="1:105" s="5" customFormat="1" ht="12.95" customHeight="1">
      <c r="A89" s="25"/>
      <c r="B89" s="119" t="s">
        <v>91</v>
      </c>
      <c r="C89" s="120"/>
      <c r="D89" s="120"/>
      <c r="E89" s="120"/>
      <c r="F89" s="121"/>
      <c r="G89" s="43"/>
      <c r="H89" s="46"/>
      <c r="I89" s="45"/>
      <c r="J89" s="47"/>
      <c r="K89" s="4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ht="24" customHeight="1">
      <c r="A90" s="26"/>
      <c r="B90" s="78">
        <v>77</v>
      </c>
      <c r="C90" s="92" t="s">
        <v>59</v>
      </c>
      <c r="D90" s="106">
        <v>1626</v>
      </c>
      <c r="E90" s="76"/>
      <c r="F90" s="107">
        <f>IF(E90="x",D90,0)</f>
        <v>0</v>
      </c>
      <c r="G90" s="43"/>
      <c r="H90" s="46"/>
      <c r="I90" s="45"/>
      <c r="J90" s="47"/>
      <c r="K90" s="47"/>
    </row>
    <row r="91" spans="1:105" ht="12.95" customHeight="1">
      <c r="A91" s="30"/>
      <c r="B91" s="122"/>
      <c r="C91" s="123"/>
      <c r="D91" s="123"/>
      <c r="E91" s="123"/>
      <c r="F91" s="124"/>
      <c r="G91" s="43"/>
      <c r="H91" s="46"/>
      <c r="I91" s="45"/>
      <c r="J91" s="47"/>
      <c r="K91" s="47"/>
    </row>
    <row r="92" spans="1:105" ht="12.95" customHeight="1">
      <c r="A92" s="30"/>
      <c r="B92" s="31">
        <v>78</v>
      </c>
      <c r="C92" s="32"/>
      <c r="D92" s="33"/>
      <c r="E92" s="72"/>
      <c r="F92" s="108">
        <f>IF(E92="x",D92,0)</f>
        <v>0</v>
      </c>
      <c r="G92" s="43"/>
      <c r="H92" s="47"/>
      <c r="I92" s="45"/>
      <c r="J92" s="47"/>
      <c r="K92" s="47"/>
    </row>
    <row r="93" spans="1:105" ht="12.95" customHeight="1">
      <c r="A93" s="30"/>
      <c r="B93" s="31">
        <v>79</v>
      </c>
      <c r="C93" s="32"/>
      <c r="D93" s="33"/>
      <c r="E93" s="72"/>
      <c r="F93" s="34"/>
      <c r="G93" s="43"/>
      <c r="H93" s="46"/>
      <c r="I93" s="45"/>
      <c r="J93" s="47"/>
      <c r="K93" s="47"/>
    </row>
    <row r="94" spans="1:105" ht="12.95" customHeight="1">
      <c r="A94" s="30"/>
      <c r="B94" s="31">
        <v>80</v>
      </c>
      <c r="C94" s="32"/>
      <c r="D94" s="33"/>
      <c r="E94" s="72"/>
      <c r="F94" s="34"/>
      <c r="G94" s="47"/>
      <c r="H94" s="47"/>
      <c r="I94" s="45"/>
      <c r="J94" s="47"/>
      <c r="K94" s="47"/>
    </row>
    <row r="95" spans="1:105" ht="12.95" customHeight="1">
      <c r="A95" s="30"/>
      <c r="B95" s="31">
        <v>81</v>
      </c>
      <c r="C95" s="32"/>
      <c r="D95" s="33"/>
      <c r="E95" s="72"/>
      <c r="F95" s="34"/>
      <c r="G95" s="47"/>
      <c r="H95" s="47"/>
      <c r="I95" s="45"/>
      <c r="J95" s="47"/>
      <c r="K95" s="47"/>
    </row>
    <row r="96" spans="1:105" ht="12.95" customHeight="1">
      <c r="A96" s="30"/>
      <c r="B96" s="31">
        <v>82</v>
      </c>
      <c r="C96" s="32"/>
      <c r="D96" s="33"/>
      <c r="E96" s="72"/>
      <c r="F96" s="34"/>
      <c r="G96" s="47"/>
      <c r="H96" s="47"/>
      <c r="I96" s="45"/>
      <c r="J96" s="47"/>
      <c r="K96" s="47"/>
    </row>
    <row r="97" spans="1:11" ht="12.95" customHeight="1">
      <c r="A97" s="30"/>
      <c r="B97" s="31">
        <v>83</v>
      </c>
      <c r="C97" s="32"/>
      <c r="D97" s="35"/>
      <c r="E97" s="72"/>
      <c r="F97" s="108">
        <f>IF(E97="x",D97,0)</f>
        <v>0</v>
      </c>
      <c r="G97" s="47"/>
      <c r="H97" s="47"/>
      <c r="I97" s="45"/>
      <c r="J97" s="47"/>
      <c r="K97" s="47"/>
    </row>
    <row r="98" spans="1:11" ht="12.95" customHeight="1">
      <c r="A98" s="30"/>
      <c r="B98" s="140"/>
      <c r="C98" s="141"/>
      <c r="D98" s="141"/>
      <c r="E98" s="141"/>
      <c r="F98" s="142"/>
      <c r="G98" s="47"/>
      <c r="H98" s="47"/>
      <c r="I98" s="47"/>
      <c r="J98" s="47"/>
      <c r="K98" s="47"/>
    </row>
    <row r="99" spans="1:11" ht="12.95" customHeight="1">
      <c r="A99" s="30"/>
      <c r="B99" s="31"/>
      <c r="C99" s="135" t="s">
        <v>105</v>
      </c>
      <c r="D99" s="136"/>
      <c r="E99" s="137"/>
      <c r="F99" s="109">
        <f>D9</f>
        <v>94000</v>
      </c>
      <c r="G99" s="47"/>
      <c r="H99" s="47"/>
      <c r="I99" s="47"/>
      <c r="J99" s="47"/>
      <c r="K99" s="47"/>
    </row>
    <row r="100" spans="1:11" ht="12.95" customHeight="1">
      <c r="A100" s="30"/>
      <c r="B100" s="40"/>
      <c r="C100" s="135" t="s">
        <v>106</v>
      </c>
      <c r="D100" s="136"/>
      <c r="E100" s="137"/>
      <c r="F100" s="109">
        <f>SUM(F11:F97)</f>
        <v>0</v>
      </c>
      <c r="G100" s="47"/>
      <c r="H100" s="47"/>
      <c r="I100" s="47"/>
      <c r="J100" s="47"/>
      <c r="K100" s="47"/>
    </row>
    <row r="101" spans="1:11" ht="12.95" customHeight="1">
      <c r="A101" s="15"/>
      <c r="B101" s="40"/>
      <c r="C101" s="36"/>
      <c r="D101" s="37"/>
      <c r="E101" s="38"/>
      <c r="F101" s="39"/>
    </row>
    <row r="102" spans="1:11" ht="12.95" customHeight="1">
      <c r="A102" s="15"/>
      <c r="B102" s="40"/>
      <c r="C102" s="36"/>
      <c r="D102" s="57"/>
      <c r="E102" s="58"/>
      <c r="F102" s="59"/>
    </row>
    <row r="103" spans="1:11" ht="12.95" customHeight="1">
      <c r="B103" s="60"/>
      <c r="C103" s="128" t="s">
        <v>107</v>
      </c>
      <c r="D103" s="129"/>
      <c r="E103" s="130"/>
      <c r="F103" s="110">
        <f>SUM(F99:F100)-F101</f>
        <v>94000</v>
      </c>
      <c r="H103" s="53"/>
    </row>
    <row r="104" spans="1:11" ht="12.95" customHeight="1">
      <c r="B104" s="61"/>
      <c r="C104" s="128" t="s">
        <v>108</v>
      </c>
      <c r="D104" s="129"/>
      <c r="E104" s="130"/>
      <c r="F104" s="111">
        <f>F103*1.25-F103</f>
        <v>23500</v>
      </c>
    </row>
    <row r="105" spans="1:11" ht="12.95" customHeight="1">
      <c r="B105" s="61"/>
      <c r="C105" s="128" t="s">
        <v>109</v>
      </c>
      <c r="D105" s="129"/>
      <c r="E105" s="130"/>
      <c r="F105" s="111">
        <f>F103+F104</f>
        <v>117500</v>
      </c>
    </row>
    <row r="106" spans="1:11" ht="12.95" customHeight="1">
      <c r="B106" s="149" t="s">
        <v>7</v>
      </c>
      <c r="C106" s="150"/>
      <c r="D106" s="150"/>
      <c r="E106" s="150"/>
      <c r="F106" s="151"/>
    </row>
    <row r="107" spans="1:11" ht="14.1" customHeight="1">
      <c r="B107" s="143" t="s">
        <v>103</v>
      </c>
      <c r="C107" s="143"/>
      <c r="D107" s="143"/>
      <c r="E107" s="143"/>
      <c r="F107" s="143"/>
    </row>
    <row r="108" spans="1:11" ht="20.25" customHeight="1">
      <c r="B108" s="147"/>
      <c r="C108" s="145" t="s">
        <v>110</v>
      </c>
      <c r="D108" s="148"/>
      <c r="E108" s="148"/>
      <c r="F108" s="148"/>
    </row>
    <row r="109" spans="1:11" ht="21" customHeight="1">
      <c r="B109" s="148"/>
      <c r="C109" s="144" t="s">
        <v>111</v>
      </c>
      <c r="D109" s="93"/>
      <c r="E109" s="93"/>
      <c r="F109" s="93"/>
    </row>
    <row r="110" spans="1:11" ht="12.95" customHeight="1">
      <c r="B110" s="146"/>
      <c r="C110" s="131" t="s">
        <v>104</v>
      </c>
      <c r="D110" s="132"/>
      <c r="E110" s="127"/>
      <c r="F110" s="127"/>
    </row>
    <row r="111" spans="1:11" ht="32.1" customHeight="1">
      <c r="B111" s="61"/>
      <c r="C111" s="133"/>
      <c r="D111" s="134"/>
      <c r="E111" s="126"/>
      <c r="F111" s="126"/>
    </row>
    <row r="112" spans="1:11" ht="6.75" customHeight="1"/>
    <row r="113" ht="4.5" customHeight="1"/>
    <row r="114" ht="12.95" customHeight="1"/>
    <row r="115" ht="68.099999999999994" customHeight="1"/>
  </sheetData>
  <sheetProtection selectLockedCells="1"/>
  <mergeCells count="20">
    <mergeCell ref="C103:E103"/>
    <mergeCell ref="C99:E99"/>
    <mergeCell ref="B56:E56"/>
    <mergeCell ref="B42:E42"/>
    <mergeCell ref="B10:E10"/>
    <mergeCell ref="C100:E100"/>
    <mergeCell ref="B98:F98"/>
    <mergeCell ref="E111:F111"/>
    <mergeCell ref="B106:F106"/>
    <mergeCell ref="E110:F110"/>
    <mergeCell ref="C104:E104"/>
    <mergeCell ref="C105:E105"/>
    <mergeCell ref="C110:D110"/>
    <mergeCell ref="C111:D111"/>
    <mergeCell ref="B107:F107"/>
    <mergeCell ref="E1:F1"/>
    <mergeCell ref="B83:F83"/>
    <mergeCell ref="B89:F89"/>
    <mergeCell ref="B91:F91"/>
    <mergeCell ref="H4:K6"/>
  </mergeCells>
  <phoneticPr fontId="2" type="noConversion"/>
  <hyperlinks>
    <hyperlink ref="D7" r:id="rId1" xr:uid="{4B07A9D7-B183-4A93-AB52-F418B579D3E5}"/>
  </hyperlinks>
  <pageMargins left="0.23622047244094491" right="0.23622047244094491" top="0.15748031496062992" bottom="0.15748031496062992" header="0.31496062992125984" footer="0.31496062992125984"/>
  <pageSetup paperSize="9" fitToWidth="0" fitToHeight="7" orientation="portrait" r:id="rId2"/>
  <headerFooter>
    <oddFooter>&amp;R_x000D_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wyposażenia </vt:lpstr>
      <vt:lpstr>'Lista wyposażenia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2023-10-02T09:51:29Z</cp:lastPrinted>
  <dcterms:created xsi:type="dcterms:W3CDTF">2006-09-22T13:37:51Z</dcterms:created>
  <dcterms:modified xsi:type="dcterms:W3CDTF">2024-02-07T11:16:51Z</dcterms:modified>
</cp:coreProperties>
</file>