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alentina\Desktop\NAUTIC\"/>
    </mc:Choice>
  </mc:AlternateContent>
  <xr:revisionPtr revIDLastSave="0" documentId="13_ncr:1_{9F9CD0A1-36AC-44C6-9DAD-E6A40D11B086}" xr6:coauthVersionLast="47" xr6:coauthVersionMax="47" xr10:uidLastSave="{00000000-0000-0000-0000-000000000000}"/>
  <workbookProtection workbookAlgorithmName="SHA-512" workbookHashValue="8dsHFnDPlNtJ8o4Pb/t3PlFzkQg4PTKnNqB/6jx+CLWCR3yES5AtkfKBEWCm4XQ9y+CdWZE1jIYp/dZLUtnQKw==" workbookSaltValue="t9gyNioTFtjqxIozmiRd9w==" workbookSpinCount="100000" lockStructure="1"/>
  <bookViews>
    <workbookView xWindow="-120" yWindow="-120" windowWidth="20730" windowHeight="11160" tabRatio="588" xr2:uid="{00000000-000D-0000-FFFF-FFFF00000000}"/>
  </bookViews>
  <sheets>
    <sheet name="Nautic 880cc " sheetId="1" r:id="rId1"/>
    <sheet name="Warunki gwarancji" sheetId="2" state="hidden" r:id="rId2"/>
    <sheet name="Obowiązki Zamawiającego" sheetId="3" state="hidden" r:id="rId3"/>
  </sheets>
  <definedNames>
    <definedName name="Excel_BuiltIn_Print_Area" localSheetId="0">'Nautic 880cc '!$A$1:$F$243</definedName>
    <definedName name="_xlnm.Print_Area" localSheetId="0">'Nautic 880cc '!$A$1:$F$269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97" i="1"/>
  <c r="F195" i="1"/>
  <c r="F191" i="1"/>
  <c r="F192" i="1"/>
  <c r="F193" i="1"/>
  <c r="F177" i="1"/>
  <c r="F124" i="1" l="1"/>
  <c r="F194" i="1"/>
  <c r="F196" i="1"/>
  <c r="F198" i="1"/>
  <c r="F190" i="1"/>
  <c r="E208" i="1"/>
  <c r="C210" i="1"/>
  <c r="F210" i="1" s="1"/>
  <c r="F219" i="1" s="1"/>
  <c r="F116" i="1"/>
  <c r="F117" i="1"/>
  <c r="F114" i="1"/>
  <c r="F130" i="1"/>
  <c r="F129" i="1"/>
  <c r="F132" i="1"/>
  <c r="F155" i="1"/>
  <c r="F163" i="1"/>
  <c r="F170" i="1"/>
  <c r="F150" i="1"/>
  <c r="F156" i="1"/>
  <c r="F180" i="1"/>
  <c r="F125" i="1"/>
  <c r="F160" i="1"/>
  <c r="F126" i="1"/>
  <c r="F140" i="1"/>
  <c r="F121" i="1"/>
  <c r="F112" i="1"/>
  <c r="F136" i="1"/>
  <c r="F120" i="1"/>
  <c r="F152" i="1"/>
  <c r="F147" i="1"/>
  <c r="F139" i="1"/>
  <c r="F138" i="1"/>
  <c r="F131" i="1"/>
  <c r="F123" i="1"/>
  <c r="F122" i="1"/>
  <c r="F183" i="1"/>
  <c r="F182" i="1"/>
  <c r="F181" i="1"/>
  <c r="F176" i="1"/>
  <c r="F175" i="1"/>
  <c r="F174" i="1"/>
  <c r="F173" i="1"/>
  <c r="F172" i="1"/>
  <c r="F171" i="1"/>
  <c r="F168" i="1"/>
  <c r="F167" i="1"/>
  <c r="F165" i="1"/>
  <c r="F164" i="1"/>
  <c r="F159" i="1"/>
  <c r="F151" i="1"/>
  <c r="F149" i="1"/>
  <c r="F146" i="1"/>
  <c r="F144" i="1"/>
  <c r="F143" i="1"/>
  <c r="F137" i="1"/>
  <c r="F135" i="1"/>
  <c r="F115" i="1"/>
  <c r="F113" i="1"/>
  <c r="F109" i="1"/>
  <c r="F108" i="1"/>
  <c r="F107" i="1"/>
  <c r="F106" i="1"/>
  <c r="C213" i="1" l="1"/>
  <c r="F213" i="1" s="1"/>
  <c r="F199" i="1"/>
  <c r="C212" i="1" s="1"/>
  <c r="F212" i="1" s="1"/>
  <c r="F185" i="1"/>
  <c r="C211" i="1" l="1"/>
  <c r="F211" i="1" s="1"/>
  <c r="F215" i="1" s="1"/>
  <c r="F217" i="1" s="1"/>
  <c r="F218" i="1" s="1"/>
</calcChain>
</file>

<file path=xl/sharedStrings.xml><?xml version="1.0" encoding="utf-8"?>
<sst xmlns="http://schemas.openxmlformats.org/spreadsheetml/2006/main" count="256" uniqueCount="249">
  <si>
    <t xml:space="preserve">(Name, tel, email)  </t>
  </si>
  <si>
    <t>NAUTIC YACHTS SPZOO, ul. Olsztynska 42, 11-036 Gronity</t>
  </si>
  <si>
    <t>1= "yes"</t>
  </si>
  <si>
    <t>OTHER / SONSTIGES / INNE</t>
  </si>
  <si>
    <t>EUR netto</t>
  </si>
  <si>
    <t xml:space="preserve"> EUR netto</t>
  </si>
  <si>
    <t xml:space="preserve"> </t>
  </si>
  <si>
    <t>CIN</t>
  </si>
  <si>
    <t>Date/Datum/Data</t>
  </si>
  <si>
    <t>25km/h</t>
  </si>
  <si>
    <t>150HP</t>
  </si>
  <si>
    <t>200HP</t>
  </si>
  <si>
    <t>250HP</t>
  </si>
  <si>
    <t>A</t>
  </si>
  <si>
    <t>B</t>
  </si>
  <si>
    <t>C</t>
  </si>
  <si>
    <t>D</t>
  </si>
  <si>
    <t>TOTAL NET PRICE EUR A</t>
  </si>
  <si>
    <t>TOTAL NET PRICE EUR B</t>
  </si>
  <si>
    <t>TOTAL NET PRICE EUR C</t>
  </si>
  <si>
    <t>TOTAL NET PRICE EUR D</t>
  </si>
  <si>
    <t xml:space="preserve"> Discount %</t>
  </si>
  <si>
    <t xml:space="preserve">Standard </t>
  </si>
  <si>
    <t xml:space="preserve">* Shipping costs are approximate / Transportkosten sind ungefähre Angaben </t>
  </si>
  <si>
    <t xml:space="preserve">Price list / Preisliste </t>
  </si>
  <si>
    <t xml:space="preserve">offer valid to / gültig bis </t>
  </si>
  <si>
    <t>CE category / Kategorie</t>
  </si>
  <si>
    <t>Sizes / Maßen</t>
  </si>
  <si>
    <t xml:space="preserve">Engines / Motoren </t>
  </si>
  <si>
    <t xml:space="preserve">HULL / RUMPF </t>
  </si>
  <si>
    <t xml:space="preserve">DECK </t>
  </si>
  <si>
    <t xml:space="preserve">COCKPIT / STEUERHAUS </t>
  </si>
  <si>
    <t xml:space="preserve">INTERIOR (CABINS, WC) / INNENRAUM (KABINEN, WC) </t>
  </si>
  <si>
    <t xml:space="preserve">CABOOSE / KOMBÜSE </t>
  </si>
  <si>
    <t xml:space="preserve">ELECTRICAL INSTALLATION / ELEKTROINSTALLATION </t>
  </si>
  <si>
    <t xml:space="preserve">SRP Price standard EUR / Endkundenpreis Standard </t>
  </si>
  <si>
    <t xml:space="preserve">OPTIONS / OPTIONEN </t>
  </si>
  <si>
    <t xml:space="preserve">   COLORING / FARBEN </t>
  </si>
  <si>
    <t xml:space="preserve">   UPHOLSTERY / POLSTER </t>
  </si>
  <si>
    <t xml:space="preserve">   FURNITURE ELEMENTS / MÖBELELEMENTE</t>
  </si>
  <si>
    <t xml:space="preserve">   HATCHES, WINDOWS / LUKEN, FENSTER</t>
  </si>
  <si>
    <t xml:space="preserve">   STAINLESS FITTINGS /EDELSTAHLBESCHLÄGE </t>
  </si>
  <si>
    <t xml:space="preserve">   SANITARY &amp; KITCHEN APPLIANCES / SANITÄR &amp; KÜCHENGERÄTE</t>
  </si>
  <si>
    <t xml:space="preserve">   Tanks</t>
  </si>
  <si>
    <t xml:space="preserve">   ELECTRICAL ACCESSORIES / ELEKTRISCHES ZUBEHÖR </t>
  </si>
  <si>
    <t xml:space="preserve">   SAFETY / SICHERHEIT </t>
  </si>
  <si>
    <t xml:space="preserve">Total value of options / Gesamtwert der Optionen </t>
  </si>
  <si>
    <t xml:space="preserve">   ENGINES, OTHERS / MOTOREN, SONSTIGES</t>
  </si>
  <si>
    <t xml:space="preserve">Total value order net, EUR / Gesamtpreis netto, EUR </t>
  </si>
  <si>
    <t>Please type your VAT rate / MwSt. Satz eingeben                                                                                     --&gt;</t>
  </si>
  <si>
    <t>VAT / MwSt.</t>
  </si>
  <si>
    <t>Total value order vat included, EUR / Gesamtpreis mit MwSt, EUR</t>
  </si>
  <si>
    <t xml:space="preserve">Fill by customer / Vom Kunden ausfüllen </t>
  </si>
  <si>
    <t xml:space="preserve">Purchaser / Besteller  </t>
  </si>
  <si>
    <t xml:space="preserve">Invoice to / Rechnung an:  </t>
  </si>
  <si>
    <t xml:space="preserve">(Name of company, VAT No. / Firmenname, Mwst Nr. </t>
  </si>
  <si>
    <t xml:space="preserve">Date of order / Datum der Bestellung:  </t>
  </si>
  <si>
    <t xml:space="preserve">Name of transport company / Spediteur </t>
  </si>
  <si>
    <t xml:space="preserve">Date of receipt / Eingangsdatum :  </t>
  </si>
  <si>
    <t xml:space="preserve">Color hull / Rumpffarbe:  </t>
  </si>
  <si>
    <t xml:space="preserve">Color hardtop / Dachfarbe:  </t>
  </si>
  <si>
    <t xml:space="preserve">HPL Veneer / Moebelfarbe:  </t>
  </si>
  <si>
    <t xml:space="preserve">Mattresses in cabin / Matratzen in Kabinen:  </t>
  </si>
  <si>
    <t xml:space="preserve">Helmsman seat /Steuermannsitz:  </t>
  </si>
  <si>
    <t xml:space="preserve">Mattresses in cockpit / Matratzen im Cockpit:   </t>
  </si>
  <si>
    <t xml:space="preserve">Purpose of the boat: recreational, commercial / Zweck des Bootes: Freizeit, kommerziell </t>
  </si>
  <si>
    <t xml:space="preserve">Antifouling paint / Antyfoulingfarbe:  </t>
  </si>
  <si>
    <t xml:space="preserve">Bimini color / Biminifarbe:  </t>
  </si>
  <si>
    <t>Buyer / Käufer</t>
  </si>
  <si>
    <t>Seller / Verkäufer</t>
  </si>
  <si>
    <t xml:space="preserve">Non binding offer / Angebot unverbindlich </t>
  </si>
  <si>
    <t xml:space="preserve">All prices, delivery time and specifications are approximate and subject to change / Alle Preise, Lieferzeiten und Spezifikationen sind ungefähre Angaben und können sich ändern </t>
  </si>
  <si>
    <t xml:space="preserve">        Possible speeds depend of engine, approximately</t>
  </si>
  <si>
    <t>Shaft</t>
  </si>
  <si>
    <t>white / dark blue / grey / black</t>
  </si>
  <si>
    <t>https://www.pfleiderer.com/dach-de/produkte/dekore/detail/r30011</t>
  </si>
  <si>
    <t>https://www.pfleiderer.com/dach-de/produkte/dekore/detail/r20128</t>
  </si>
  <si>
    <t>https://www.pfleiderer.com/dach-de/produkte/dekore/detail/r50095</t>
  </si>
  <si>
    <t>https://www.spradling.eu/collections/diamante</t>
  </si>
  <si>
    <t>https://vendeck.com/en/vendeck/colors/</t>
  </si>
  <si>
    <t>300HP</t>
  </si>
  <si>
    <t>350HP</t>
  </si>
  <si>
    <t>white / black</t>
  </si>
  <si>
    <t xml:space="preserve">gray / beige                           </t>
  </si>
  <si>
    <t>gray / beige</t>
  </si>
  <si>
    <t>white / graphite</t>
  </si>
  <si>
    <t xml:space="preserve">nut / oak / teak laos             </t>
  </si>
  <si>
    <t>individual inquiry</t>
  </si>
  <si>
    <t>Suggested retail price excl. VAT and other applicable taxes, freight and handling fees / Vorgeschlagener Verkaufspreis zzgl. MwSt. und anderer Steuern, Fracht- und Bearbeitungsgebühren.</t>
  </si>
  <si>
    <t xml:space="preserve">WATER / FUEL / GASINSTALLATION </t>
  </si>
  <si>
    <t>Nautic 880 is a modern, compact family yacht that stands out from the competition thanks to its unique solutions. 
Nautic offers two comfortable cabins, a bathroom, and a galley in the cockpit, making it an ideal choice for families and groups of friends. 
Here are the key features of this yacht:
• Two spacious cabins
• A large, luxuriously equipped bathroom
• Comfortable dining area for 6 people at the stern
• Sunbathing area at the bow and a foldable sunpad at the stern for 2 people
• The cockpit galley provides members with breathtaking views through the panoramic windows</t>
  </si>
  <si>
    <t>LOA 900-920cm, Beam 300cm</t>
  </si>
  <si>
    <t>B5/C7 (option B6/C8)</t>
  </si>
  <si>
    <t>from 2900kg</t>
  </si>
  <si>
    <t xml:space="preserve">XL </t>
  </si>
  <si>
    <r>
      <rPr>
        <b/>
        <sz val="26"/>
        <color rgb="FF000000"/>
        <rFont val="Calibri"/>
        <family val="2"/>
        <charset val="238"/>
        <scheme val="minor"/>
      </rPr>
      <t xml:space="preserve">Moderate V-hull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Mäßiger V-Rumpf </t>
    </r>
  </si>
  <si>
    <r>
      <t xml:space="preserve">White RAL 9003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Weiss RAL 9003 </t>
    </r>
  </si>
  <si>
    <r>
      <t xml:space="preserve">Anchor locker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Ankerkasten </t>
    </r>
  </si>
  <si>
    <r>
      <t>Anchor roll /</t>
    </r>
    <r>
      <rPr>
        <b/>
        <sz val="26"/>
        <color theme="0" tint="-0.14999847407452621"/>
        <rFont val="Calibri"/>
        <family val="2"/>
        <charset val="238"/>
        <scheme val="minor"/>
      </rPr>
      <t xml:space="preserve">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Ankerrolle </t>
    </r>
  </si>
  <si>
    <r>
      <t xml:space="preserve">Folded teak table in the aft 60 x 90cm, removable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Faltbarer Teak Tisch im Heck 70 x 90cm, demontierbar </t>
    </r>
  </si>
  <si>
    <r>
      <t xml:space="preserve">Slinding windows on the left and right site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Schiebefenster auf der linken und rechten Seite </t>
    </r>
  </si>
  <si>
    <r>
      <t xml:space="preserve">Feet rest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Fußstütze </t>
    </r>
  </si>
  <si>
    <r>
      <t xml:space="preserve">Open bow and aft cabin </t>
    </r>
    <r>
      <rPr>
        <b/>
        <sz val="26"/>
        <color theme="0" tint="-0.499984740745262"/>
        <rFont val="Calibri"/>
        <family val="2"/>
        <charset val="238"/>
        <scheme val="minor"/>
      </rPr>
      <t>/ Offene Bug und Achterkabine</t>
    </r>
  </si>
  <si>
    <r>
      <t>Table and seats in cockpit folded into a berth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Tisch und Sitze im Cockpit lassen sich zu einer Schlafkoje zusammenklappen</t>
    </r>
  </si>
  <si>
    <r>
      <t>Spacious toilet cabin with sink and foldable shower area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Geräumige Toilettenkabine mit Waschbecken und klappbarem Duschbereich </t>
    </r>
  </si>
  <si>
    <r>
      <t>Electric toilet with 80L feces tank and macerator. Separate connection to port sanitary pump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E Toilette mit 80L Tank und Zerkleinerer. Separater Anschluss an die Sanitärpumpe des Hafens</t>
    </r>
  </si>
  <si>
    <r>
      <t xml:space="preserve">Ambient lights under caboose &amp; cabinet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Ambientebeleuchtung unter Schraenken &amp; Ablagen </t>
    </r>
  </si>
  <si>
    <r>
      <t xml:space="preserve">Mirrors (bow &amp; bathroom) </t>
    </r>
    <r>
      <rPr>
        <b/>
        <sz val="26"/>
        <color theme="0" tint="-0.499984740745262"/>
        <rFont val="Calibri"/>
        <family val="2"/>
        <charset val="238"/>
        <scheme val="minor"/>
      </rPr>
      <t>/ Spiegel im Bug und im Badezimmer</t>
    </r>
  </si>
  <si>
    <r>
      <t xml:space="preserve">Clothing hooks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Kleiderhaken </t>
    </r>
  </si>
  <si>
    <r>
      <t xml:space="preserve">2 Burner gas cooker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2-Flammen-Gaskocher </t>
    </r>
  </si>
  <si>
    <r>
      <t xml:space="preserve">Electric refrigerator 62L </t>
    </r>
    <r>
      <rPr>
        <b/>
        <sz val="26"/>
        <color theme="0" tint="-0.499984740745262"/>
        <rFont val="Calibri"/>
        <family val="2"/>
        <charset val="238"/>
        <scheme val="minor"/>
      </rPr>
      <t>/ Elektrischer Kühlschrank 62L</t>
    </r>
  </si>
  <si>
    <r>
      <t xml:space="preserve">3 way shore power socket 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230V-Steckdose, 3fach (nur mit Landanschluss) </t>
    </r>
  </si>
  <si>
    <r>
      <t xml:space="preserve">Electric horn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Elektrische Hupe </t>
    </r>
  </si>
  <si>
    <r>
      <t>Navigation lights (position lights, stern light, anchor light)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Navigationslichter (Positionslichter, Hecklicht, Ankerlicht)</t>
    </r>
  </si>
  <si>
    <r>
      <t xml:space="preserve">Electric wiper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Elektrischer Scheibenwischer </t>
    </r>
  </si>
  <si>
    <r>
      <t xml:space="preserve">Fuel tank 295L stainless steel, certified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Kraftstofftank 295L Edelstahl, zertifiziert </t>
    </r>
  </si>
  <si>
    <r>
      <t xml:space="preserve">C7/B5 Certification </t>
    </r>
    <r>
      <rPr>
        <b/>
        <sz val="26"/>
        <color theme="0" tint="-0.499984740745262"/>
        <rFont val="Calibri"/>
        <family val="2"/>
        <charset val="238"/>
        <scheme val="minor"/>
      </rPr>
      <t>/ CE Norm C7/B5</t>
    </r>
  </si>
  <si>
    <r>
      <t xml:space="preserve">Loading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Beladung </t>
    </r>
  </si>
  <si>
    <r>
      <t>Antifouling paint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Antifouling</t>
    </r>
  </si>
  <si>
    <r>
      <t xml:space="preserve">Hull gray RAL 7024 or marine blue </t>
    </r>
    <r>
      <rPr>
        <b/>
        <sz val="26"/>
        <color theme="0" tint="-0.499984740745262"/>
        <rFont val="Calibri"/>
        <family val="2"/>
        <charset val="238"/>
        <scheme val="minor"/>
      </rPr>
      <t>/ Rumpf grau RAL 7024 oder marineblau</t>
    </r>
  </si>
  <si>
    <r>
      <t xml:space="preserve">Hardtop graphite color RAL7024 </t>
    </r>
    <r>
      <rPr>
        <b/>
        <sz val="26"/>
        <color theme="0" tint="-0.499984740745262"/>
        <rFont val="Calibri"/>
        <family val="2"/>
        <charset val="238"/>
        <scheme val="minor"/>
      </rPr>
      <t>/ Hardtop dunkelgrau RAL 7024</t>
    </r>
  </si>
  <si>
    <r>
      <t xml:space="preserve">Carbon foil under windshield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Carbon Folie auf Armaturenbrett </t>
    </r>
  </si>
  <si>
    <r>
      <t xml:space="preserve">Shelf at the ceiling in bow, right side </t>
    </r>
    <r>
      <rPr>
        <b/>
        <sz val="26"/>
        <color theme="0" tint="-0.499984740745262"/>
        <rFont val="Calibri"/>
        <family val="2"/>
        <charset val="238"/>
        <scheme val="minor"/>
      </rPr>
      <t>/ Ablage an der Decke im Bug, rechte Seite</t>
    </r>
  </si>
  <si>
    <r>
      <t xml:space="preserve">Folded teak table in cockpit 60 x 80cm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Faltbarer  Teaktisch im Steuerhaus, 60 x 90 cm </t>
    </r>
  </si>
  <si>
    <r>
      <t xml:space="preserve">Bow gangway with an anchor roller </t>
    </r>
    <r>
      <rPr>
        <b/>
        <sz val="26"/>
        <color theme="0" tint="-0.499984740745262"/>
        <rFont val="Calibri"/>
        <family val="2"/>
        <charset val="238"/>
        <scheme val="minor"/>
      </rPr>
      <t>/ Bugplatform mit Ankerrolle</t>
    </r>
    <r>
      <rPr>
        <b/>
        <sz val="26"/>
        <rFont val="Calibri"/>
        <family val="2"/>
        <charset val="238"/>
        <scheme val="minor"/>
      </rPr>
      <t xml:space="preserve"> </t>
    </r>
  </si>
  <si>
    <r>
      <t>Stainless anchor 10kg, 12mm rope, 30meters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Edelstahlanker 10 kg, 12 mm Seil, 30 Meter</t>
    </r>
  </si>
  <si>
    <r>
      <t xml:space="preserve">Rod holder 2pcs </t>
    </r>
    <r>
      <rPr>
        <b/>
        <sz val="26"/>
        <color theme="0" tint="-0.499984740745262"/>
        <rFont val="Calibri"/>
        <family val="2"/>
        <charset val="238"/>
        <scheme val="minor"/>
      </rPr>
      <t>/ Rutenhalter 2St</t>
    </r>
  </si>
  <si>
    <r>
      <t xml:space="preserve">Shower in stern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Dusche im Heck </t>
    </r>
  </si>
  <si>
    <r>
      <t xml:space="preserve">Build in microwave with grill function 1000W powered with inverter or shore power / </t>
    </r>
    <r>
      <rPr>
        <b/>
        <sz val="26"/>
        <color theme="0" tint="-0.34998626667073579"/>
        <rFont val="Calibri"/>
        <family val="2"/>
        <charset val="238"/>
        <scheme val="minor"/>
      </rPr>
      <t>Einbaumikrowelle mit Grillfunktion, 1000W, betrieben mit Wechselrichter oder Landstrom</t>
    </r>
  </si>
  <si>
    <r>
      <t xml:space="preserve">Grill Oven 30L, gas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Grillofen 30L, gasbetrieben </t>
    </r>
  </si>
  <si>
    <r>
      <t xml:space="preserve">Clarion marine DAB &amp; BT Radio, 2+2 speakers in cockpit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Clarion marine DAB &amp; BT Radio, 2+2 Lautsprecher im Cockpit </t>
    </r>
  </si>
  <si>
    <r>
      <t xml:space="preserve">Clarion marine 5 channel hifi amplifier + 25cm subwoofer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5-Kanal-HiFi-Verstärker + 25-cm-Subwoofer </t>
    </r>
  </si>
  <si>
    <r>
      <t xml:space="preserve">Intelligent inverter 2000 Watt sine continous, manageable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Intelligenter Wechselrichter 2000 Watt Sinus Nennleistung </t>
    </r>
  </si>
  <si>
    <r>
      <t xml:space="preserve">Electric windlass 700W, 10kg inox anchor, 7m  chain, 30m rope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Elektrische Ankerwinde 700 W, 10 kg Edelstahlanker, 7m Kette, 30m Seil </t>
    </r>
  </si>
  <si>
    <r>
      <t xml:space="preserve">Automatic trim control ZIPWAKE 300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Automatische Trimmsteuerung ZIPWAKE 300 </t>
    </r>
  </si>
  <si>
    <r>
      <t xml:space="preserve">Foiling for transport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Folierung für den Transport </t>
    </r>
  </si>
  <si>
    <r>
      <t xml:space="preserve">Tilt steering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Verstellbares Lenkrad </t>
    </r>
  </si>
  <si>
    <r>
      <t xml:space="preserve">USA / BSO requirements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BSO-Anforderungen </t>
    </r>
  </si>
  <si>
    <r>
      <t>Delivery method / Transport</t>
    </r>
    <r>
      <rPr>
        <sz val="24"/>
        <rFont val="Calibri"/>
        <family val="2"/>
        <charset val="238"/>
        <scheme val="minor"/>
      </rPr>
      <t xml:space="preserve">: </t>
    </r>
  </si>
  <si>
    <r>
      <t xml:space="preserve">Free selectable standard versions </t>
    </r>
    <r>
      <rPr>
        <b/>
        <sz val="24"/>
        <color theme="0" tint="-0.499984740745262"/>
        <rFont val="Calibri"/>
        <family val="2"/>
        <charset val="238"/>
        <scheme val="minor"/>
      </rPr>
      <t>/ Kostenfrei wählbare Standardversionen</t>
    </r>
  </si>
  <si>
    <r>
      <t xml:space="preserve">HPL Veneer </t>
    </r>
    <r>
      <rPr>
        <b/>
        <sz val="24"/>
        <color theme="0" tint="-0.499984740745262"/>
        <rFont val="Calibri"/>
        <family val="2"/>
        <charset val="238"/>
        <scheme val="minor"/>
      </rPr>
      <t>/ Möbelfarbe</t>
    </r>
  </si>
  <si>
    <r>
      <t xml:space="preserve">Free selectable options </t>
    </r>
    <r>
      <rPr>
        <b/>
        <sz val="24"/>
        <color theme="0" tint="-0.499984740745262"/>
        <rFont val="Calibri"/>
        <family val="2"/>
        <charset val="238"/>
        <scheme val="minor"/>
      </rPr>
      <t>/ Frei wählbare Optionen</t>
    </r>
  </si>
  <si>
    <r>
      <t xml:space="preserve">Diamante mattresses in cockpit, max 2 colors </t>
    </r>
    <r>
      <rPr>
        <b/>
        <sz val="24"/>
        <color theme="0" tint="-0.499984740745262"/>
        <rFont val="Calibri"/>
        <family val="2"/>
        <charset val="238"/>
        <scheme val="minor"/>
      </rPr>
      <t xml:space="preserve">/ Matratzen im Cockpit max. 2 Farbtöne </t>
    </r>
  </si>
  <si>
    <r>
      <t xml:space="preserve">HPL-Veneer, individual colors </t>
    </r>
    <r>
      <rPr>
        <b/>
        <sz val="24"/>
        <color theme="0" tint="-0.499984740745262"/>
        <rFont val="Calibri"/>
        <family val="2"/>
        <charset val="238"/>
        <scheme val="minor"/>
      </rPr>
      <t>/ Furnierdekor, individual, 1 Farbe</t>
    </r>
  </si>
  <si>
    <r>
      <t xml:space="preserve">Vendeck foam on deck </t>
    </r>
    <r>
      <rPr>
        <b/>
        <sz val="24"/>
        <color theme="0" tint="-0.499984740745262"/>
        <rFont val="Calibri"/>
        <family val="2"/>
        <charset val="238"/>
        <scheme val="minor"/>
      </rPr>
      <t xml:space="preserve">/ Vendeck-Schaum auf Deck </t>
    </r>
  </si>
  <si>
    <t>Prepayment simulation 30% + 50% engine VAT not including / Vorauszahlungssimulation 30% + 50% engine ohne Mwst</t>
  </si>
  <si>
    <t>Weight (standard equipment, no engine) Gewicht (Standard, kein Motor)</t>
  </si>
  <si>
    <r>
      <t>Certified boating safety equipment (lifebuoy, 8 life jackets, rescue throw bag)  /</t>
    </r>
    <r>
      <rPr>
        <b/>
        <sz val="26"/>
        <color theme="0" tint="-0.34998626667073579"/>
        <rFont val="Calibri"/>
        <family val="2"/>
        <charset val="238"/>
        <scheme val="minor"/>
      </rPr>
      <t xml:space="preserve"> Zertifizierte Bootssicherheitsausrüstung (Rettungsring, 8 Schwimmwesten, Rettungswurfleine</t>
    </r>
  </si>
  <si>
    <r>
      <t xml:space="preserve">Offshore pack CE B6/C8, extra ballast 250kg, </t>
    </r>
    <r>
      <rPr>
        <b/>
        <sz val="26"/>
        <color theme="0" tint="-0.499984740745262"/>
        <rFont val="Calibri"/>
        <family val="2"/>
        <charset val="238"/>
        <scheme val="minor"/>
      </rPr>
      <t>Offshore Packet CE B6/C8, extra Ballast 250kg</t>
    </r>
  </si>
  <si>
    <r>
      <t>Quilted side upholstery in the cabins "Spradling Diamante"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Gestepptes Seitenpolster in den Kabinen</t>
    </r>
  </si>
  <si>
    <r>
      <t>Manual roof hatch 80 x 80cm in cockpit with blind and moscito net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Dachluke mit Moskitonetz 80 x 80 cm im Cockpit – manuell </t>
    </r>
  </si>
  <si>
    <r>
      <t xml:space="preserve">Shelf at the ceiling in bow, left side </t>
    </r>
    <r>
      <rPr>
        <b/>
        <sz val="26"/>
        <color theme="0" tint="-0.499984740745262"/>
        <rFont val="Calibri"/>
        <family val="2"/>
        <charset val="238"/>
        <scheme val="minor"/>
      </rPr>
      <t>/ Ablage an der Decke im Bug, linke Seite</t>
    </r>
  </si>
  <si>
    <t>14a</t>
  </si>
  <si>
    <r>
      <t>Underwater lights multicolour, 2pcs</t>
    </r>
    <r>
      <rPr>
        <b/>
        <sz val="26"/>
        <color theme="0" tint="-0.499984740745262"/>
        <rFont val="Calibri"/>
        <family val="2"/>
        <charset val="238"/>
        <scheme val="minor"/>
      </rPr>
      <t>/ Unterwasserbeleuchtung, Mehrfarbig 2St.</t>
    </r>
  </si>
  <si>
    <r>
      <t xml:space="preserve">Chartplotter 9" Simrad/Garmin/Raymarine 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Kartenplotter 9" Simrad/Garmin/Raymarine </t>
    </r>
  </si>
  <si>
    <r>
      <t xml:space="preserve">VHF Simrad/Garmin/Raymarine GPS, DSC, AIS, Antenna 1,5m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VHF Simrad/Garmin/Raymarine GPS, DSC, AIS, Antenna 1,5m </t>
    </r>
  </si>
  <si>
    <r>
      <t xml:space="preserve">Chartplotter 12" Simrad/Garmin/Raymarine 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Kartenplotter 9" Simrad/Garmin/Raymarine </t>
    </r>
  </si>
  <si>
    <r>
      <t xml:space="preserve">Radar 20nm Simrad/Garmin/Raymarine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Kartenplotter 9" Simrad/Garmin/Raymarine </t>
    </r>
  </si>
  <si>
    <r>
      <t xml:space="preserve">Mooring kit (7 Fenders 22x62cm, telescopic boat hook, mooring lines 2 x 15m, 2 x 20m)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7 Fender 22x62 cm, ausziehbarerer Bootshaken, Mooringleinen 2 x 15m, 2 x 20m </t>
    </r>
  </si>
  <si>
    <r>
      <t xml:space="preserve">150W flexible solar panels with 10A charging regulator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Flexibles 150W Solarmodul mit 10A Laderegler </t>
    </r>
  </si>
  <si>
    <r>
      <t xml:space="preserve">Additional wiper with windshield washer and auto stop,  </t>
    </r>
    <r>
      <rPr>
        <b/>
        <sz val="26"/>
        <color theme="0" tint="-0.499984740745262"/>
        <rFont val="Calibri"/>
        <family val="2"/>
        <charset val="238"/>
        <scheme val="minor"/>
      </rPr>
      <t>/ Zusätzlicher Scheibenwischer mit Waschdüse und automatischer Stopp-Funktion</t>
    </r>
  </si>
  <si>
    <t xml:space="preserve">white / graphite </t>
  </si>
  <si>
    <t>51a</t>
  </si>
  <si>
    <r>
      <t>4-step bathing ladder on aft platform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Badeplatform mit inegrierter Badeleiter am Heck </t>
    </r>
  </si>
  <si>
    <r>
      <t xml:space="preserve">Mooring ear (bow&amp;aft)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Mooring Ohr am Bug &amp; Heck </t>
    </r>
  </si>
  <si>
    <r>
      <t xml:space="preserve">Black waterline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Schwarze Wasserlinie </t>
    </r>
  </si>
  <si>
    <r>
      <t xml:space="preserve">Non slip surface on deck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Antirutsch Struktur auf Deck </t>
    </r>
  </si>
  <si>
    <r>
      <t xml:space="preserve">Handrails on roof and rear posts </t>
    </r>
    <r>
      <rPr>
        <b/>
        <sz val="26"/>
        <color theme="0" tint="-0.499984740745262"/>
        <rFont val="Calibri"/>
        <family val="2"/>
        <charset val="238"/>
        <scheme val="minor"/>
      </rPr>
      <t>/ Handreilings am Dac</t>
    </r>
    <r>
      <rPr>
        <b/>
        <sz val="26"/>
        <color theme="0" tint="-0.34998626667073579"/>
        <rFont val="Calibri"/>
        <family val="2"/>
        <charset val="238"/>
        <scheme val="minor"/>
      </rPr>
      <t xml:space="preserve">h &amp; an Dachstützen </t>
    </r>
  </si>
  <si>
    <r>
      <t xml:space="preserve">Drink holders in cockpit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Trinkhalter im Steuerhaus </t>
    </r>
  </si>
  <si>
    <r>
      <t xml:space="preserve">Hatch in the bow cabin with a blind and flyscreen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Luke in der Bugkabine mit Rollo und Fliegengitter </t>
    </r>
  </si>
  <si>
    <r>
      <t xml:space="preserve">Compass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Kompass </t>
    </r>
  </si>
  <si>
    <r>
      <t xml:space="preserve">Lockable sliding door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Abschließbare Schiebetür </t>
    </r>
  </si>
  <si>
    <r>
      <t xml:space="preserve">LED lights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LED Leuchten </t>
    </r>
  </si>
  <si>
    <r>
      <t xml:space="preserve">Hidden lights in roof </t>
    </r>
    <r>
      <rPr>
        <b/>
        <sz val="26"/>
        <color theme="0" tint="-0.499984740745262"/>
        <rFont val="Calibri"/>
        <family val="2"/>
        <charset val="238"/>
        <scheme val="minor"/>
      </rPr>
      <t>/ Ambientebeleuchtung im Dach</t>
    </r>
  </si>
  <si>
    <r>
      <t>Sink with water spout (cold water)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/Spüle mit Wasserauslauf (Kaltwasser) </t>
    </r>
  </si>
  <si>
    <r>
      <t xml:space="preserve">Shore power with 15m port cable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Landstrom mit 15m Anschlusskabel </t>
    </r>
  </si>
  <si>
    <r>
      <t xml:space="preserve">USB sockets &amp; shore power  in cabins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 USB &amp; Landstromdosen in Kabinen </t>
    </r>
  </si>
  <si>
    <r>
      <t xml:space="preserve">3KW bow thruster </t>
    </r>
    <r>
      <rPr>
        <b/>
        <sz val="26"/>
        <color theme="0" tint="-0.499984740745262"/>
        <rFont val="Calibri"/>
        <family val="2"/>
        <charset val="238"/>
        <scheme val="minor"/>
      </rPr>
      <t>/ 3KW Bugstrahlruder</t>
    </r>
  </si>
  <si>
    <r>
      <t xml:space="preserve">Water tank 150L, PCV </t>
    </r>
    <r>
      <rPr>
        <b/>
        <sz val="26"/>
        <color theme="0" tint="-0.499984740745262"/>
        <rFont val="Calibri"/>
        <family val="2"/>
        <charset val="238"/>
        <scheme val="minor"/>
      </rPr>
      <t>/ Trinkwassertank 150L, PCV</t>
    </r>
  </si>
  <si>
    <r>
      <t xml:space="preserve">3kg gas cylinder, manometer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3kg Gasflasche mir Manometer </t>
    </r>
  </si>
  <si>
    <r>
      <t xml:space="preserve">6 berths </t>
    </r>
    <r>
      <rPr>
        <b/>
        <sz val="26"/>
        <color theme="0" tint="-0.499984740745262"/>
        <rFont val="Calibri"/>
        <family val="2"/>
        <charset val="238"/>
        <scheme val="minor"/>
      </rPr>
      <t>/ 6 Kojen</t>
    </r>
  </si>
  <si>
    <r>
      <t xml:space="preserve">EVA foam on deck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EVA-Schaum auf Deck </t>
    </r>
  </si>
  <si>
    <r>
      <t xml:space="preserve">Grey window curtains for all cabins and cockpit </t>
    </r>
    <r>
      <rPr>
        <b/>
        <sz val="26"/>
        <color theme="0" tint="-0.499984740745262"/>
        <rFont val="Calibri"/>
        <family val="2"/>
        <charset val="238"/>
        <scheme val="minor"/>
      </rPr>
      <t>/ Vorhänge für die Fenster in allen Kabinen und im Cockpit, grau</t>
    </r>
  </si>
  <si>
    <r>
      <t xml:space="preserve">Sunblind with bimini tent </t>
    </r>
    <r>
      <rPr>
        <b/>
        <sz val="26"/>
        <color theme="0" tint="-0.499984740745262"/>
        <rFont val="Calibri"/>
        <family val="2"/>
        <charset val="238"/>
        <scheme val="minor"/>
      </rPr>
      <t>/ Sonnenschutz mit Bimini</t>
    </r>
  </si>
  <si>
    <r>
      <t xml:space="preserve">Individual furniture colour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Furnierdekor, individual </t>
    </r>
  </si>
  <si>
    <r>
      <t>Wooden style flooring in cockpit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Holzboden-Immitation im Cockpit </t>
    </r>
  </si>
  <si>
    <r>
      <t xml:space="preserve">Shelf at the ceiling in cockpit - left, right side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Ablage an der Decke im Cockpit, linke/rechte Seite </t>
    </r>
  </si>
  <si>
    <r>
      <t>Door in bow cabin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Tür in Bugkabine</t>
    </r>
  </si>
  <si>
    <r>
      <t>Manual roof hatch 100 x 80cm in cockpit, moscito net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Dachluke 100 x 80cm mit Miskitonetz im Cockpit – manuell</t>
    </r>
  </si>
  <si>
    <r>
      <t xml:space="preserve">Stainless bumper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Edelstahl Scheuerleiste  </t>
    </r>
  </si>
  <si>
    <r>
      <t xml:space="preserve">Double fender mounts D=230mm, 2pcs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Doppelte Fenderhalterungen D=230mm 2St. </t>
    </r>
  </si>
  <si>
    <r>
      <t xml:space="preserve">Hot water, 30L boiler. Works only with shore power or an inverter (must be ordered separately)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Warmwasser, 30L Boiler. Nur mit Landanschluss oder über Wechselrichter (separate Bestellung erforderlich) </t>
    </r>
  </si>
  <si>
    <r>
      <t>4KW Heating system with 12L diesel tank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4KW Heizsystem mit 12L Dieseltank </t>
    </r>
  </si>
  <si>
    <r>
      <t xml:space="preserve">Solar vents on bow &amp; WC cabin </t>
    </r>
    <r>
      <rPr>
        <b/>
        <sz val="26"/>
        <color theme="0" tint="-0.499984740745262"/>
        <rFont val="Calibri"/>
        <family val="2"/>
        <charset val="238"/>
        <scheme val="minor"/>
      </rPr>
      <t>/ Solar Ventilatoren, Bugkabine und Bad</t>
    </r>
  </si>
  <si>
    <t>ADDITIONAL CUSTOMER REQUESTS or HANDLINGS COSTS / WEITERE KUNDENWÜNSCHE ODER HANDLINGSKOSTEN</t>
  </si>
  <si>
    <t>TOTAL CUSTOMER REQUESTS or HANDLINGS COSTS / WEITERE KUNDENWÜNSCHE ODER HANDLINGSKOSTEN</t>
  </si>
  <si>
    <t>**The manufacturer recommends using "high thrust" engines if the engine power is less than 140 HP</t>
  </si>
  <si>
    <t>***The manufacturer recommends using stabilisation systems for engines more than 140 HP</t>
  </si>
  <si>
    <t>Suzuki DF200***</t>
  </si>
  <si>
    <t>Suzuki DF300***</t>
  </si>
  <si>
    <r>
      <t xml:space="preserve">Transport from PL11-036 NATERKI - Pls ask for price quotation* </t>
    </r>
    <r>
      <rPr>
        <b/>
        <sz val="26"/>
        <color theme="0" tint="-0.499984740745262"/>
        <rFont val="Calibri"/>
        <family val="2"/>
        <charset val="238"/>
        <scheme val="minor"/>
      </rPr>
      <t>/ Bitte Transportkosten anfragen*</t>
    </r>
  </si>
  <si>
    <t>Suzuki DF140***</t>
  </si>
  <si>
    <r>
      <t xml:space="preserve">Gray/Black PCV bumpers 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Grau-schwarze PCV Scheuerleiste  </t>
    </r>
  </si>
  <si>
    <r>
      <t xml:space="preserve">Full size deck railing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Deckreiling </t>
    </r>
  </si>
  <si>
    <r>
      <t xml:space="preserve">6 Mooring cleats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6 Klampen </t>
    </r>
  </si>
  <si>
    <r>
      <t xml:space="preserve">Sun deck at the aft 180cm x 110cm,  max 150kg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Sonnen-Liege im Heck 180cm x 110cm, max Bellastung 150kg </t>
    </r>
  </si>
  <si>
    <r>
      <t xml:space="preserve">Lockers in the aft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Backskisten in Achter </t>
    </r>
  </si>
  <si>
    <r>
      <t xml:space="preserve">Sliding helmsmann seat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Verstellbarer Steuermannsitz </t>
    </r>
  </si>
  <si>
    <r>
      <t xml:space="preserve">Hydraulic stearing 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Hydraulische Lenkung </t>
    </r>
  </si>
  <si>
    <r>
      <t>Lockers under mattresses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Backskisten unter Matratzen </t>
    </r>
  </si>
  <si>
    <r>
      <t xml:space="preserve">Clothing cabinet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Kleider-Schrank </t>
    </r>
  </si>
  <si>
    <r>
      <t xml:space="preserve">Synthetic leather upholstery. Spradling Merlin collection </t>
    </r>
    <r>
      <rPr>
        <b/>
        <sz val="26"/>
        <color theme="0" tint="-0.499984740745262"/>
        <rFont val="Calibri"/>
        <family val="2"/>
        <charset val="238"/>
        <scheme val="minor"/>
      </rPr>
      <t>/ Kunstleder-Polsterung, Spradling Marlin Serie</t>
    </r>
  </si>
  <si>
    <r>
      <t>Mattress upholstery with 6 cusions - gray or beige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Matratzenpolsterung mit 6 Kissen – grau oder beige  </t>
    </r>
  </si>
  <si>
    <r>
      <t xml:space="preserve">Stairs with locker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Niedergangstreppe mit integriertem Schließfach </t>
    </r>
  </si>
  <si>
    <r>
      <t xml:space="preserve">Night lamps in cabins and step lights on deck </t>
    </r>
    <r>
      <rPr>
        <b/>
        <sz val="26"/>
        <color theme="0" tint="-0.499984740745262"/>
        <rFont val="Calibri"/>
        <family val="2"/>
        <charset val="238"/>
        <scheme val="minor"/>
      </rPr>
      <t>/ Nachtlampen in den Kabinen und Deckbeleuchtung.</t>
    </r>
  </si>
  <si>
    <r>
      <t xml:space="preserve">Artificial stone countertop + folded extension (Staron)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Klappbare Arbeitsplatte + Erweiterung aus Kunststein (Staron) </t>
    </r>
  </si>
  <si>
    <r>
      <t xml:space="preserve">Galley with lockers </t>
    </r>
    <r>
      <rPr>
        <b/>
        <sz val="26"/>
        <color theme="0" tint="-0.499984740745262"/>
        <rFont val="Calibri"/>
        <family val="2"/>
        <charset val="238"/>
        <scheme val="minor"/>
      </rPr>
      <t>/ Kombüse mit Schubladen</t>
    </r>
  </si>
  <si>
    <r>
      <t xml:space="preserve">Switchboard with voltage, water and feeces level </t>
    </r>
    <r>
      <rPr>
        <b/>
        <sz val="26"/>
        <color theme="0" tint="-0.499984740745262"/>
        <rFont val="Calibri"/>
        <family val="2"/>
        <charset val="238"/>
        <scheme val="minor"/>
      </rPr>
      <t>/ Schalttafel mit Spannungs-, Wasser- und Fäkalienstand</t>
    </r>
  </si>
  <si>
    <r>
      <t xml:space="preserve">Electric and manual bilge pump </t>
    </r>
    <r>
      <rPr>
        <b/>
        <sz val="26"/>
        <color theme="0" tint="-0.499984740745262"/>
        <rFont val="Calibri"/>
        <family val="2"/>
        <charset val="238"/>
        <scheme val="minor"/>
      </rPr>
      <t>/ Automatische und manuelle Bilgenpumpe</t>
    </r>
  </si>
  <si>
    <r>
      <t xml:space="preserve">Electrically lifted stern sundeck </t>
    </r>
    <r>
      <rPr>
        <b/>
        <sz val="26"/>
        <color theme="0" tint="-0.499984740745262"/>
        <rFont val="Calibri"/>
        <family val="2"/>
        <charset val="238"/>
        <scheme val="minor"/>
      </rPr>
      <t>/ Elektrisch angehobene Hecksonnenliege</t>
    </r>
  </si>
  <si>
    <r>
      <t xml:space="preserve">24" smart TV in cockpit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24" smart-TV im Cockpit </t>
    </r>
  </si>
  <si>
    <r>
      <t>MARINCO spotlight, remote control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MARINCO Sucherscheinwerfe, Fernbedienung</t>
    </r>
  </si>
  <si>
    <r>
      <t>Stainless waste tank 120L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Fäkalien-Edelstahltank 120L </t>
    </r>
  </si>
  <si>
    <r>
      <t xml:space="preserve">Stainless water tank 170L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Wasser-Edelstahltank 170L </t>
    </r>
  </si>
  <si>
    <r>
      <t>Induction cooktop powered by inverter or shore power /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Induktionsplatte mit Stromversorgung durch Wechselrichter oder Landstrom, 1800 Watt</t>
    </r>
  </si>
  <si>
    <r>
      <t xml:space="preserve">Air conditioner with heating function all cabins, 12000BTU, works 8 hours with batteries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Klimaanlage mit Heizfunktion, alle Kabinen, 12000 BTU, arbeitet bis zu 8 Stunden über Batterien </t>
    </r>
  </si>
  <si>
    <r>
      <t xml:space="preserve">Power Assist Steering System </t>
    </r>
    <r>
      <rPr>
        <b/>
        <sz val="26"/>
        <color theme="0" tint="-0.499984740745262"/>
        <rFont val="Calibri"/>
        <family val="2"/>
        <charset val="238"/>
        <scheme val="minor"/>
      </rPr>
      <t>/ Elektronische Servolenkung</t>
    </r>
  </si>
  <si>
    <t>35-37km/h</t>
  </si>
  <si>
    <t>40-45km/h</t>
  </si>
  <si>
    <t>45-50km/h</t>
  </si>
  <si>
    <t>50-55km/h</t>
  </si>
  <si>
    <t>55-60km/h</t>
  </si>
  <si>
    <t xml:space="preserve">           115HP (CT)</t>
  </si>
  <si>
    <r>
      <t>Opening window aft cabin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Fenster zum Öffnen in Achterkabine </t>
    </r>
  </si>
  <si>
    <r>
      <t xml:space="preserve">Oprning window with blind in the bathroom cabin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öffnende Fenster mit Vorhang in der Badezimmerkabine </t>
    </r>
  </si>
  <si>
    <r>
      <t>105AH house battery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105AH Verbraucher Batterie</t>
    </r>
  </si>
  <si>
    <r>
      <t>230V installation with RDC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230V Installation mit </t>
    </r>
    <r>
      <rPr>
        <b/>
        <sz val="26"/>
        <color theme="0" tint="-0.34998626667073579"/>
        <rFont val="Calibri"/>
        <family val="2"/>
        <charset val="238"/>
        <scheme val="minor"/>
      </rPr>
      <t xml:space="preserve">Fehlerstromschalter </t>
    </r>
  </si>
  <si>
    <r>
      <t>Velour carpeting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Velur-Teppichboden</t>
    </r>
  </si>
  <si>
    <r>
      <t xml:space="preserve">Spradling Diamante upholsterys, diamond style, customized colors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Spradling Diamante Polsterung in Rauten, individuelle Farben </t>
    </r>
  </si>
  <si>
    <r>
      <t xml:space="preserve">Opening window bow cabin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Fenster zum Öffnen in Achterkabine </t>
    </r>
  </si>
  <si>
    <r>
      <t>Rear window vent in the aft cabin /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2 Fenster in der Achterkabine </t>
    </r>
  </si>
  <si>
    <r>
      <t xml:space="preserve">4 step bow ladder, only with bow gangway </t>
    </r>
    <r>
      <rPr>
        <b/>
        <sz val="26"/>
        <color theme="0" tint="-0.499984740745262"/>
        <rFont val="Calibri"/>
        <family val="2"/>
        <charset val="238"/>
        <scheme val="minor"/>
      </rPr>
      <t>/ 4-stufige Bugleiter, nur mit Bugplatform</t>
    </r>
  </si>
  <si>
    <t xml:space="preserve">Additional 105Ah house battery / Zusätzliche 105Ah Verbraucher Batterie 	</t>
  </si>
  <si>
    <r>
      <rPr>
        <sz val="48"/>
        <color rgb="FF000000"/>
        <rFont val="Blaster"/>
      </rPr>
      <t>NAUTIC</t>
    </r>
    <r>
      <rPr>
        <sz val="48"/>
        <color indexed="8"/>
        <rFont val="Blaster"/>
      </rPr>
      <t xml:space="preserve"> 880cc </t>
    </r>
  </si>
  <si>
    <t>400HP</t>
  </si>
  <si>
    <t>57-63km/h</t>
  </si>
  <si>
    <t xml:space="preserve">             CT = High Trust</t>
  </si>
  <si>
    <t xml:space="preserve"> max HP: 1 x 350 / 2 x 200HP</t>
  </si>
  <si>
    <t>Stern modification for 2 engines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</si>
</sst>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yyyy\-mm\-dd"/>
    <numFmt numFmtId="165" formatCode="#,##0\ [$zł-415];\-#,##0\ [$zł-415]"/>
    <numFmt numFmtId="166" formatCode="_-* #,##0_-;\-* #,##0_-;_-* &quot;-&quot;??_-;_-@_-"/>
    <numFmt numFmtId="167" formatCode="#,##0\ [$€-41B];\-#,##0\ [$€-41B]"/>
    <numFmt numFmtId="168" formatCode="[$€-2]\ #,##0;\-[$€-2]\ #,##0"/>
    <numFmt numFmtId="169" formatCode="[$€-2]\ #,##0"/>
    <numFmt numFmtId="170" formatCode="#,##0_ ;\-#,##0\ "/>
    <numFmt numFmtId="171" formatCode="0.0"/>
  </numFmts>
  <fonts count="72">
    <font>
      <sz val="10"/>
      <name val="Arial CE"/>
      <family val="2"/>
      <charset val="238"/>
    </font>
    <font>
      <sz val="10"/>
      <name val="Calibri"/>
      <family val="2"/>
      <charset val="1"/>
    </font>
    <font>
      <b/>
      <i/>
      <sz val="10"/>
      <name val="Calibri"/>
      <family val="2"/>
      <charset val="1"/>
    </font>
    <font>
      <sz val="24"/>
      <color indexed="10"/>
      <name val="Calibri"/>
      <family val="2"/>
      <charset val="1"/>
    </font>
    <font>
      <sz val="16"/>
      <color indexed="8"/>
      <name val="Calibri"/>
      <family val="2"/>
      <charset val="1"/>
    </font>
    <font>
      <sz val="12"/>
      <name val="Calibri"/>
      <family val="2"/>
      <charset val="1"/>
    </font>
    <font>
      <b/>
      <sz val="28"/>
      <name val="Calibri"/>
      <family val="2"/>
      <charset val="1"/>
    </font>
    <font>
      <sz val="20"/>
      <name val="Calibri"/>
      <family val="2"/>
      <charset val="1"/>
    </font>
    <font>
      <b/>
      <sz val="22"/>
      <name val="Calibri"/>
      <family val="2"/>
      <charset val="1"/>
    </font>
    <font>
      <i/>
      <sz val="10"/>
      <name val="Calibri"/>
      <family val="2"/>
      <charset val="1"/>
    </font>
    <font>
      <sz val="24"/>
      <color indexed="62"/>
      <name val="Calibri"/>
      <family val="2"/>
      <charset val="1"/>
    </font>
    <font>
      <sz val="18"/>
      <name val="Calibri"/>
      <family val="2"/>
      <charset val="1"/>
    </font>
    <font>
      <sz val="26"/>
      <name val="Calibri"/>
      <family val="2"/>
      <charset val="1"/>
      <scheme val="minor"/>
    </font>
    <font>
      <sz val="10"/>
      <color rgb="FFFF0000"/>
      <name val="Calibri"/>
      <family val="2"/>
      <charset val="1"/>
    </font>
    <font>
      <i/>
      <sz val="10"/>
      <color rgb="FFFF0000"/>
      <name val="Calibri"/>
      <family val="2"/>
      <charset val="1"/>
    </font>
    <font>
      <strike/>
      <sz val="10"/>
      <color rgb="FFFF0000"/>
      <name val="Calibri"/>
      <family val="2"/>
      <charset val="1"/>
    </font>
    <font>
      <sz val="36"/>
      <name val="Calibri"/>
      <family val="2"/>
      <charset val="1"/>
    </font>
    <font>
      <sz val="36"/>
      <color indexed="10"/>
      <name val="Calibri"/>
      <family val="2"/>
    </font>
    <font>
      <sz val="36"/>
      <name val="Calibri"/>
      <family val="2"/>
    </font>
    <font>
      <b/>
      <i/>
      <sz val="36"/>
      <color indexed="10"/>
      <name val="Calibri"/>
      <family val="2"/>
    </font>
    <font>
      <sz val="36"/>
      <color indexed="10"/>
      <name val="Calibri"/>
      <family val="2"/>
      <charset val="1"/>
    </font>
    <font>
      <b/>
      <sz val="36"/>
      <color indexed="10"/>
      <name val="Calibri"/>
      <family val="2"/>
      <charset val="238"/>
    </font>
    <font>
      <sz val="10"/>
      <name val="Arial CE"/>
      <family val="2"/>
      <charset val="238"/>
    </font>
    <font>
      <b/>
      <sz val="36"/>
      <color indexed="10"/>
      <name val="Calibri"/>
      <family val="2"/>
    </font>
    <font>
      <sz val="28"/>
      <name val="Verdana"/>
      <family val="2"/>
      <charset val="238"/>
    </font>
    <font>
      <sz val="72"/>
      <name val="Calibri"/>
      <family val="2"/>
      <charset val="238"/>
    </font>
    <font>
      <sz val="24"/>
      <color indexed="8"/>
      <name val="Verdana"/>
      <family val="2"/>
      <charset val="238"/>
    </font>
    <font>
      <sz val="48"/>
      <color indexed="8"/>
      <name val="Blaster"/>
    </font>
    <font>
      <sz val="18"/>
      <name val="Verdana"/>
      <family val="2"/>
      <charset val="238"/>
    </font>
    <font>
      <b/>
      <sz val="32"/>
      <name val="Verdana"/>
      <family val="2"/>
      <charset val="238"/>
    </font>
    <font>
      <sz val="48"/>
      <color rgb="FF000000"/>
      <name val="Blaster"/>
    </font>
    <font>
      <b/>
      <sz val="20"/>
      <color indexed="8"/>
      <name val="Verdana"/>
      <family val="2"/>
    </font>
    <font>
      <sz val="26"/>
      <color indexed="10"/>
      <name val="Calibri"/>
      <family val="2"/>
    </font>
    <font>
      <sz val="16"/>
      <color indexed="8"/>
      <name val="Verdana"/>
      <family val="2"/>
      <charset val="238"/>
    </font>
    <font>
      <sz val="22"/>
      <name val="Verdana"/>
      <family val="2"/>
      <charset val="238"/>
    </font>
    <font>
      <b/>
      <sz val="22"/>
      <name val="Verdana"/>
      <family val="2"/>
      <charset val="238"/>
    </font>
    <font>
      <u/>
      <sz val="10"/>
      <color theme="10"/>
      <name val="Arial CE"/>
      <family val="2"/>
      <charset val="238"/>
    </font>
    <font>
      <sz val="24"/>
      <name val="Calibri"/>
      <family val="2"/>
    </font>
    <font>
      <b/>
      <sz val="24"/>
      <color indexed="8"/>
      <name val="Calibri"/>
      <family val="2"/>
      <charset val="238"/>
      <scheme val="minor"/>
    </font>
    <font>
      <b/>
      <sz val="24"/>
      <color theme="0" tint="-0.499984740745262"/>
      <name val="Calibri"/>
      <family val="2"/>
      <charset val="238"/>
      <scheme val="minor"/>
    </font>
    <font>
      <sz val="24"/>
      <color indexed="8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26"/>
      <color indexed="8"/>
      <name val="Calibri"/>
      <family val="2"/>
      <charset val="238"/>
      <scheme val="minor"/>
    </font>
    <font>
      <b/>
      <sz val="26"/>
      <color rgb="FF000000"/>
      <name val="Calibri"/>
      <family val="2"/>
      <charset val="238"/>
      <scheme val="minor"/>
    </font>
    <font>
      <b/>
      <sz val="26"/>
      <color theme="0" tint="-0.499984740745262"/>
      <name val="Calibri"/>
      <family val="2"/>
      <charset val="238"/>
      <scheme val="minor"/>
    </font>
    <font>
      <sz val="26"/>
      <color indexed="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3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u/>
      <sz val="26"/>
      <color indexed="8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b/>
      <sz val="26"/>
      <color rgb="FF92D050"/>
      <name val="Calibri"/>
      <family val="2"/>
      <charset val="238"/>
      <scheme val="minor"/>
    </font>
    <font>
      <b/>
      <sz val="26"/>
      <color theme="0" tint="-0.14999847407452621"/>
      <name val="Calibri"/>
      <family val="2"/>
      <charset val="238"/>
      <scheme val="minor"/>
    </font>
    <font>
      <b/>
      <sz val="26"/>
      <color theme="0" tint="-0.34998626667073579"/>
      <name val="Calibri"/>
      <family val="2"/>
      <charset val="238"/>
      <scheme val="minor"/>
    </font>
    <font>
      <sz val="26"/>
      <color indexed="14"/>
      <name val="Calibri"/>
      <family val="2"/>
      <charset val="238"/>
      <scheme val="minor"/>
    </font>
    <font>
      <b/>
      <u/>
      <sz val="24"/>
      <name val="Calibri"/>
      <family val="2"/>
      <charset val="238"/>
      <scheme val="minor"/>
    </font>
    <font>
      <b/>
      <i/>
      <sz val="24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u/>
      <sz val="26"/>
      <name val="Calibri"/>
      <family val="2"/>
      <charset val="238"/>
      <scheme val="minor"/>
    </font>
    <font>
      <b/>
      <sz val="26"/>
      <color rgb="FFFFC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4"/>
      <color indexed="10"/>
      <name val="Calibri"/>
      <family val="2"/>
      <charset val="238"/>
      <scheme val="minor"/>
    </font>
    <font>
      <u/>
      <sz val="24"/>
      <color theme="10"/>
      <name val="Calibri"/>
      <family val="2"/>
      <charset val="238"/>
      <scheme val="minor"/>
    </font>
    <font>
      <sz val="24"/>
      <color theme="10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8"/>
      <color indexed="10"/>
      <name val="Calibri"/>
      <family val="2"/>
      <charset val="238"/>
      <scheme val="minor"/>
    </font>
    <font>
      <b/>
      <sz val="28"/>
      <color indexed="10"/>
      <name val="Calibri"/>
      <family val="2"/>
      <charset val="238"/>
    </font>
    <font>
      <b/>
      <sz val="22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indexed="5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13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7"/>
      </patternFill>
    </fill>
    <fill>
      <patternFill patternType="solid">
        <fgColor theme="3" tint="0.79998168889431442"/>
        <bgColor indexed="13"/>
      </patternFill>
    </fill>
    <fill>
      <patternFill patternType="solid">
        <fgColor rgb="FFFFFFCC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medium">
        <color indexed="8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thin">
        <color indexed="8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thin">
        <color indexed="8"/>
      </top>
      <bottom style="medium">
        <color rgb="FFFF0000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336">
    <xf numFmtId="0" fontId="0" fillId="0" borderId="0" xfId="0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" fillId="0" borderId="0" xfId="0" applyFont="1"/>
    <xf numFmtId="0" fontId="1" fillId="4" borderId="0" xfId="0" applyFont="1" applyFill="1"/>
    <xf numFmtId="0" fontId="12" fillId="0" borderId="0" xfId="0" applyFont="1" applyAlignment="1">
      <alignment horizontal="center"/>
    </xf>
    <xf numFmtId="4" fontId="2" fillId="0" borderId="0" xfId="0" applyNumberFormat="1" applyFont="1"/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11" fillId="0" borderId="0" xfId="0" applyFont="1"/>
    <xf numFmtId="0" fontId="2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left" vertical="top" wrapText="1"/>
    </xf>
    <xf numFmtId="0" fontId="34" fillId="4" borderId="0" xfId="0" applyFont="1" applyFill="1" applyAlignment="1">
      <alignment horizontal="left" vertical="top" wrapText="1"/>
    </xf>
    <xf numFmtId="4" fontId="34" fillId="4" borderId="0" xfId="0" applyNumberFormat="1" applyFont="1" applyFill="1" applyAlignment="1">
      <alignment horizontal="right" vertical="center" wrapText="1"/>
    </xf>
    <xf numFmtId="0" fontId="35" fillId="4" borderId="0" xfId="0" applyFont="1" applyFill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4" fontId="1" fillId="0" borderId="0" xfId="0" applyNumberFormat="1" applyFont="1"/>
    <xf numFmtId="4" fontId="18" fillId="0" borderId="0" xfId="0" applyNumberFormat="1" applyFont="1" applyAlignment="1">
      <alignment horizontal="center"/>
    </xf>
    <xf numFmtId="0" fontId="9" fillId="0" borderId="0" xfId="0" applyFont="1"/>
    <xf numFmtId="0" fontId="20" fillId="0" borderId="0" xfId="0" applyFont="1" applyAlignment="1">
      <alignment horizontal="center" vertical="center" wrapText="1"/>
    </xf>
    <xf numFmtId="165" fontId="18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3" fontId="9" fillId="0" borderId="0" xfId="0" applyNumberFormat="1" applyFont="1"/>
    <xf numFmtId="3" fontId="14" fillId="0" borderId="0" xfId="0" applyNumberFormat="1" applyFont="1"/>
    <xf numFmtId="0" fontId="13" fillId="0" borderId="0" xfId="0" applyFont="1"/>
    <xf numFmtId="0" fontId="15" fillId="0" borderId="0" xfId="0" applyFont="1"/>
    <xf numFmtId="0" fontId="29" fillId="4" borderId="0" xfId="0" applyFont="1" applyFill="1" applyAlignment="1">
      <alignment horizontal="center"/>
    </xf>
    <xf numFmtId="0" fontId="27" fillId="4" borderId="0" xfId="0" applyFont="1" applyFill="1" applyAlignment="1">
      <alignment horizontal="left" vertical="center"/>
    </xf>
    <xf numFmtId="0" fontId="3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left" vertical="center"/>
    </xf>
    <xf numFmtId="1" fontId="1" fillId="4" borderId="0" xfId="0" applyNumberFormat="1" applyFont="1" applyFill="1" applyAlignment="1">
      <alignment horizontal="right"/>
    </xf>
    <xf numFmtId="0" fontId="16" fillId="0" borderId="0" xfId="0" applyFont="1"/>
    <xf numFmtId="0" fontId="5" fillId="0" borderId="0" xfId="0" applyFont="1"/>
    <xf numFmtId="0" fontId="7" fillId="0" borderId="0" xfId="0" applyFont="1"/>
    <xf numFmtId="0" fontId="18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3" fillId="0" borderId="0" xfId="0" applyNumberFormat="1" applyFont="1" applyAlignment="1">
      <alignment horizontal="center" vertical="center"/>
    </xf>
    <xf numFmtId="166" fontId="18" fillId="0" borderId="0" xfId="1" applyNumberFormat="1" applyFont="1" applyAlignment="1" applyProtection="1">
      <alignment horizontal="center" vertical="center"/>
    </xf>
    <xf numFmtId="0" fontId="4" fillId="4" borderId="0" xfId="0" applyFont="1" applyFill="1" applyAlignment="1">
      <alignment horizontal="left" vertical="center"/>
    </xf>
    <xf numFmtId="1" fontId="4" fillId="4" borderId="0" xfId="0" applyNumberFormat="1" applyFont="1" applyFill="1" applyAlignment="1">
      <alignment horizontal="right" vertical="center"/>
    </xf>
    <xf numFmtId="1" fontId="4" fillId="4" borderId="0" xfId="0" applyNumberFormat="1" applyFont="1" applyFill="1" applyAlignment="1">
      <alignment horizontal="left" vertical="center"/>
    </xf>
    <xf numFmtId="9" fontId="21" fillId="0" borderId="0" xfId="0" applyNumberFormat="1" applyFont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4" fontId="28" fillId="4" borderId="0" xfId="0" applyNumberFormat="1" applyFont="1" applyFill="1" applyAlignment="1">
      <alignment vertical="center"/>
    </xf>
    <xf numFmtId="1" fontId="28" fillId="4" borderId="0" xfId="0" applyNumberFormat="1" applyFont="1" applyFill="1" applyAlignment="1">
      <alignment horizontal="right" vertical="center"/>
    </xf>
    <xf numFmtId="1" fontId="25" fillId="4" borderId="0" xfId="0" applyNumberFormat="1" applyFont="1" applyFill="1" applyAlignment="1">
      <alignment horizontal="center" vertical="center" wrapText="1"/>
    </xf>
    <xf numFmtId="1" fontId="25" fillId="4" borderId="0" xfId="0" applyNumberFormat="1" applyFont="1" applyFill="1" applyAlignment="1">
      <alignment horizontal="right" vertical="center" wrapText="1"/>
    </xf>
    <xf numFmtId="0" fontId="37" fillId="0" borderId="0" xfId="0" applyFont="1" applyAlignment="1">
      <alignment horizontal="left" vertical="center"/>
    </xf>
    <xf numFmtId="0" fontId="37" fillId="9" borderId="0" xfId="0" applyFont="1" applyFill="1" applyAlignment="1">
      <alignment horizontal="center"/>
    </xf>
    <xf numFmtId="0" fontId="8" fillId="4" borderId="0" xfId="0" applyFont="1" applyFill="1" applyAlignment="1">
      <alignment vertical="top"/>
    </xf>
    <xf numFmtId="0" fontId="41" fillId="4" borderId="0" xfId="0" applyFont="1" applyFill="1" applyAlignment="1">
      <alignment horizontal="left" vertical="center"/>
    </xf>
    <xf numFmtId="0" fontId="42" fillId="4" borderId="0" xfId="0" applyFont="1" applyFill="1" applyAlignment="1">
      <alignment horizontal="left" vertical="center" wrapText="1"/>
    </xf>
    <xf numFmtId="0" fontId="46" fillId="4" borderId="0" xfId="0" applyFont="1" applyFill="1" applyAlignment="1">
      <alignment horizontal="left" vertical="center" wrapText="1"/>
    </xf>
    <xf numFmtId="0" fontId="46" fillId="4" borderId="0" xfId="0" applyFont="1" applyFill="1" applyAlignment="1">
      <alignment horizontal="left" vertical="center"/>
    </xf>
    <xf numFmtId="1" fontId="46" fillId="4" borderId="0" xfId="0" applyNumberFormat="1" applyFont="1" applyFill="1" applyAlignment="1">
      <alignment horizontal="right" vertical="center"/>
    </xf>
    <xf numFmtId="1" fontId="46" fillId="4" borderId="0" xfId="0" applyNumberFormat="1" applyFont="1" applyFill="1" applyAlignment="1">
      <alignment horizontal="left" vertical="center"/>
    </xf>
    <xf numFmtId="0" fontId="47" fillId="4" borderId="24" xfId="0" applyFont="1" applyFill="1" applyBorder="1" applyAlignment="1">
      <alignment horizontal="left" vertical="center"/>
    </xf>
    <xf numFmtId="4" fontId="41" fillId="4" borderId="0" xfId="0" applyNumberFormat="1" applyFont="1" applyFill="1" applyAlignment="1">
      <alignment horizontal="left" vertical="center" wrapText="1"/>
    </xf>
    <xf numFmtId="4" fontId="41" fillId="4" borderId="0" xfId="0" applyNumberFormat="1" applyFont="1" applyFill="1" applyAlignment="1">
      <alignment horizontal="center" vertical="center" wrapText="1"/>
    </xf>
    <xf numFmtId="0" fontId="48" fillId="4" borderId="0" xfId="0" applyFont="1" applyFill="1" applyAlignment="1">
      <alignment horizontal="center" vertical="center"/>
    </xf>
    <xf numFmtId="0" fontId="48" fillId="4" borderId="0" xfId="0" applyFont="1" applyFill="1" applyAlignment="1">
      <alignment horizontal="left" vertical="center"/>
    </xf>
    <xf numFmtId="4" fontId="50" fillId="4" borderId="0" xfId="0" applyNumberFormat="1" applyFont="1" applyFill="1" applyAlignment="1">
      <alignment vertical="center"/>
    </xf>
    <xf numFmtId="0" fontId="51" fillId="4" borderId="0" xfId="0" applyFont="1" applyFill="1" applyAlignment="1">
      <alignment horizontal="left" vertical="center"/>
    </xf>
    <xf numFmtId="4" fontId="52" fillId="4" borderId="0" xfId="0" applyNumberFormat="1" applyFont="1" applyFill="1"/>
    <xf numFmtId="1" fontId="53" fillId="4" borderId="0" xfId="0" applyNumberFormat="1" applyFont="1" applyFill="1" applyAlignment="1">
      <alignment horizontal="right" vertical="center"/>
    </xf>
    <xf numFmtId="0" fontId="53" fillId="4" borderId="0" xfId="0" applyFont="1" applyFill="1" applyAlignment="1">
      <alignment horizontal="center" vertical="center"/>
    </xf>
    <xf numFmtId="1" fontId="52" fillId="4" borderId="0" xfId="0" applyNumberFormat="1" applyFont="1" applyFill="1" applyAlignment="1">
      <alignment vertical="center"/>
    </xf>
    <xf numFmtId="0" fontId="53" fillId="4" borderId="0" xfId="0" applyFont="1" applyFill="1" applyAlignment="1">
      <alignment horizontal="left" vertical="center"/>
    </xf>
    <xf numFmtId="0" fontId="53" fillId="12" borderId="0" xfId="0" applyFont="1" applyFill="1" applyAlignment="1">
      <alignment horizontal="center" vertical="center"/>
    </xf>
    <xf numFmtId="0" fontId="54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left" vertical="center"/>
    </xf>
    <xf numFmtId="1" fontId="53" fillId="4" borderId="0" xfId="0" applyNumberFormat="1" applyFont="1" applyFill="1" applyAlignment="1">
      <alignment horizontal="left" vertical="center"/>
    </xf>
    <xf numFmtId="1" fontId="45" fillId="4" borderId="0" xfId="0" applyNumberFormat="1" applyFont="1" applyFill="1" applyAlignment="1">
      <alignment horizontal="right" vertical="center"/>
    </xf>
    <xf numFmtId="1" fontId="45" fillId="4" borderId="0" xfId="0" applyNumberFormat="1" applyFont="1" applyFill="1" applyAlignment="1">
      <alignment horizontal="left" vertical="center"/>
    </xf>
    <xf numFmtId="0" fontId="42" fillId="3" borderId="23" xfId="0" applyFont="1" applyFill="1" applyBorder="1" applyAlignment="1">
      <alignment horizontal="center" vertical="center"/>
    </xf>
    <xf numFmtId="0" fontId="42" fillId="3" borderId="23" xfId="0" applyFont="1" applyFill="1" applyBorder="1" applyAlignment="1">
      <alignment vertical="center"/>
    </xf>
    <xf numFmtId="0" fontId="42" fillId="3" borderId="17" xfId="0" applyFont="1" applyFill="1" applyBorder="1" applyAlignment="1">
      <alignment vertical="center"/>
    </xf>
    <xf numFmtId="168" fontId="46" fillId="3" borderId="17" xfId="0" applyNumberFormat="1" applyFont="1" applyFill="1" applyBorder="1" applyAlignment="1">
      <alignment horizontal="right" vertical="center"/>
    </xf>
    <xf numFmtId="4" fontId="59" fillId="4" borderId="0" xfId="0" applyNumberFormat="1" applyFont="1" applyFill="1"/>
    <xf numFmtId="1" fontId="48" fillId="4" borderId="0" xfId="0" applyNumberFormat="1" applyFont="1" applyFill="1" applyAlignment="1">
      <alignment horizontal="right" vertical="center"/>
    </xf>
    <xf numFmtId="1" fontId="48" fillId="4" borderId="0" xfId="0" applyNumberFormat="1" applyFont="1" applyFill="1" applyAlignment="1">
      <alignment vertical="center"/>
    </xf>
    <xf numFmtId="0" fontId="53" fillId="4" borderId="0" xfId="0" applyFont="1" applyFill="1"/>
    <xf numFmtId="0" fontId="46" fillId="4" borderId="0" xfId="0" applyFont="1" applyFill="1" applyAlignment="1">
      <alignment horizontal="center" vertical="center"/>
    </xf>
    <xf numFmtId="1" fontId="46" fillId="4" borderId="0" xfId="0" applyNumberFormat="1" applyFont="1" applyFill="1" applyAlignment="1">
      <alignment horizontal="center" vertical="center"/>
    </xf>
    <xf numFmtId="1" fontId="46" fillId="13" borderId="2" xfId="0" applyNumberFormat="1" applyFont="1" applyFill="1" applyBorder="1" applyAlignment="1">
      <alignment horizontal="right" vertical="center" wrapText="1"/>
    </xf>
    <xf numFmtId="0" fontId="60" fillId="13" borderId="22" xfId="0" applyFont="1" applyFill="1" applyBorder="1" applyAlignment="1">
      <alignment horizontal="center" vertical="center"/>
    </xf>
    <xf numFmtId="1" fontId="46" fillId="13" borderId="2" xfId="0" applyNumberFormat="1" applyFont="1" applyFill="1" applyBorder="1" applyAlignment="1">
      <alignment horizontal="center" vertical="center" wrapText="1"/>
    </xf>
    <xf numFmtId="0" fontId="60" fillId="6" borderId="0" xfId="0" applyFont="1" applyFill="1" applyAlignment="1">
      <alignment horizontal="center" vertical="center"/>
    </xf>
    <xf numFmtId="0" fontId="60" fillId="4" borderId="20" xfId="0" applyFont="1" applyFill="1" applyBorder="1" applyAlignment="1">
      <alignment horizontal="center" vertical="center"/>
    </xf>
    <xf numFmtId="0" fontId="60" fillId="4" borderId="0" xfId="0" applyFont="1" applyFill="1" applyAlignment="1">
      <alignment horizontal="center" vertical="center"/>
    </xf>
    <xf numFmtId="0" fontId="60" fillId="4" borderId="0" xfId="0" applyFont="1" applyFill="1" applyAlignment="1" applyProtection="1">
      <alignment horizontal="center" vertical="center"/>
      <protection locked="0"/>
    </xf>
    <xf numFmtId="1" fontId="46" fillId="6" borderId="0" xfId="0" applyNumberFormat="1" applyFont="1" applyFill="1" applyAlignment="1">
      <alignment horizontal="right" vertical="center" wrapText="1"/>
    </xf>
    <xf numFmtId="0" fontId="45" fillId="4" borderId="0" xfId="0" applyFont="1" applyFill="1" applyAlignment="1">
      <alignment horizontal="center" vertical="center"/>
    </xf>
    <xf numFmtId="0" fontId="53" fillId="0" borderId="0" xfId="0" applyFont="1"/>
    <xf numFmtId="1" fontId="53" fillId="4" borderId="17" xfId="0" applyNumberFormat="1" applyFont="1" applyFill="1" applyBorder="1" applyAlignment="1">
      <alignment horizontal="right" vertical="center"/>
    </xf>
    <xf numFmtId="1" fontId="46" fillId="4" borderId="38" xfId="0" applyNumberFormat="1" applyFont="1" applyFill="1" applyBorder="1" applyAlignment="1">
      <alignment horizontal="right" vertical="center"/>
    </xf>
    <xf numFmtId="0" fontId="42" fillId="3" borderId="40" xfId="0" applyFont="1" applyFill="1" applyBorder="1" applyAlignment="1">
      <alignment horizontal="center" vertical="center"/>
    </xf>
    <xf numFmtId="0" fontId="42" fillId="3" borderId="40" xfId="0" applyFont="1" applyFill="1" applyBorder="1" applyAlignment="1">
      <alignment vertical="center"/>
    </xf>
    <xf numFmtId="0" fontId="42" fillId="3" borderId="1" xfId="0" applyFont="1" applyFill="1" applyBorder="1" applyAlignment="1">
      <alignment vertical="center"/>
    </xf>
    <xf numFmtId="0" fontId="53" fillId="3" borderId="1" xfId="0" applyFont="1" applyFill="1" applyBorder="1" applyAlignment="1">
      <alignment horizontal="center" vertical="center"/>
    </xf>
    <xf numFmtId="1" fontId="46" fillId="3" borderId="6" xfId="0" applyNumberFormat="1" applyFont="1" applyFill="1" applyBorder="1" applyAlignment="1">
      <alignment vertical="center"/>
    </xf>
    <xf numFmtId="0" fontId="42" fillId="16" borderId="0" xfId="0" applyFont="1" applyFill="1" applyAlignment="1">
      <alignment horizontal="center" vertical="center"/>
    </xf>
    <xf numFmtId="0" fontId="42" fillId="16" borderId="0" xfId="0" applyFont="1" applyFill="1" applyAlignment="1">
      <alignment vertical="center"/>
    </xf>
    <xf numFmtId="0" fontId="53" fillId="16" borderId="0" xfId="0" applyFont="1" applyFill="1" applyAlignment="1">
      <alignment horizontal="center" vertical="center"/>
    </xf>
    <xf numFmtId="1" fontId="46" fillId="16" borderId="0" xfId="0" applyNumberFormat="1" applyFont="1" applyFill="1" applyAlignment="1">
      <alignment vertical="center"/>
    </xf>
    <xf numFmtId="1" fontId="52" fillId="4" borderId="0" xfId="0" applyNumberFormat="1" applyFont="1" applyFill="1" applyAlignment="1">
      <alignment horizontal="right" vertical="center"/>
    </xf>
    <xf numFmtId="1" fontId="46" fillId="13" borderId="14" xfId="0" applyNumberFormat="1" applyFont="1" applyFill="1" applyBorder="1" applyAlignment="1">
      <alignment horizontal="right" vertical="center" wrapText="1"/>
    </xf>
    <xf numFmtId="0" fontId="45" fillId="4" borderId="20" xfId="0" applyFont="1" applyFill="1" applyBorder="1" applyAlignment="1">
      <alignment horizontal="center" vertical="center"/>
    </xf>
    <xf numFmtId="1" fontId="46" fillId="3" borderId="6" xfId="0" applyNumberFormat="1" applyFont="1" applyFill="1" applyBorder="1" applyAlignment="1">
      <alignment horizontal="right" vertical="center"/>
    </xf>
    <xf numFmtId="0" fontId="53" fillId="13" borderId="5" xfId="0" applyFont="1" applyFill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45" fillId="4" borderId="0" xfId="0" applyFont="1" applyFill="1" applyAlignment="1">
      <alignment horizontal="center" vertical="center" wrapText="1"/>
    </xf>
    <xf numFmtId="0" fontId="53" fillId="4" borderId="0" xfId="0" applyFont="1" applyFill="1" applyAlignment="1">
      <alignment horizontal="left" vertical="top" wrapText="1"/>
    </xf>
    <xf numFmtId="4" fontId="53" fillId="4" borderId="0" xfId="0" applyNumberFormat="1" applyFont="1" applyFill="1" applyAlignment="1">
      <alignment horizontal="right" vertical="center" wrapText="1"/>
    </xf>
    <xf numFmtId="0" fontId="42" fillId="11" borderId="33" xfId="0" applyFont="1" applyFill="1" applyBorder="1" applyAlignment="1">
      <alignment horizontal="center" vertical="center" wrapText="1"/>
    </xf>
    <xf numFmtId="1" fontId="53" fillId="4" borderId="0" xfId="0" applyNumberFormat="1" applyFont="1" applyFill="1" applyAlignment="1">
      <alignment vertical="center"/>
    </xf>
    <xf numFmtId="0" fontId="42" fillId="0" borderId="8" xfId="0" applyFont="1" applyBorder="1" applyAlignment="1">
      <alignment horizontal="left" vertical="center"/>
    </xf>
    <xf numFmtId="169" fontId="42" fillId="4" borderId="9" xfId="0" applyNumberFormat="1" applyFont="1" applyFill="1" applyBorder="1" applyAlignment="1">
      <alignment vertical="center"/>
    </xf>
    <xf numFmtId="169" fontId="42" fillId="4" borderId="10" xfId="0" applyNumberFormat="1" applyFont="1" applyFill="1" applyBorder="1" applyAlignment="1">
      <alignment vertical="center"/>
    </xf>
    <xf numFmtId="0" fontId="42" fillId="0" borderId="8" xfId="0" applyFont="1" applyBorder="1" applyAlignment="1">
      <alignment vertical="center"/>
    </xf>
    <xf numFmtId="169" fontId="42" fillId="4" borderId="9" xfId="0" applyNumberFormat="1" applyFont="1" applyFill="1" applyBorder="1" applyAlignment="1">
      <alignment vertical="center" wrapText="1"/>
    </xf>
    <xf numFmtId="169" fontId="42" fillId="4" borderId="8" xfId="0" applyNumberFormat="1" applyFont="1" applyFill="1" applyBorder="1" applyAlignment="1">
      <alignment vertical="center" wrapText="1"/>
    </xf>
    <xf numFmtId="168" fontId="42" fillId="4" borderId="26" xfId="0" applyNumberFormat="1" applyFont="1" applyFill="1" applyBorder="1" applyAlignment="1">
      <alignment vertical="center"/>
    </xf>
    <xf numFmtId="169" fontId="46" fillId="0" borderId="8" xfId="0" applyNumberFormat="1" applyFont="1" applyBorder="1" applyAlignment="1">
      <alignment vertical="center"/>
    </xf>
    <xf numFmtId="9" fontId="42" fillId="4" borderId="9" xfId="0" applyNumberFormat="1" applyFont="1" applyFill="1" applyBorder="1" applyAlignment="1">
      <alignment vertical="center"/>
    </xf>
    <xf numFmtId="168" fontId="42" fillId="4" borderId="17" xfId="0" applyNumberFormat="1" applyFont="1" applyFill="1" applyBorder="1" applyAlignment="1">
      <alignment vertical="center"/>
    </xf>
    <xf numFmtId="169" fontId="63" fillId="14" borderId="20" xfId="0" applyNumberFormat="1" applyFont="1" applyFill="1" applyBorder="1" applyAlignment="1">
      <alignment horizontal="right" vertical="center"/>
    </xf>
    <xf numFmtId="169" fontId="63" fillId="14" borderId="26" xfId="0" applyNumberFormat="1" applyFont="1" applyFill="1" applyBorder="1" applyAlignment="1">
      <alignment horizontal="right" vertical="center"/>
    </xf>
    <xf numFmtId="4" fontId="41" fillId="4" borderId="0" xfId="0" applyNumberFormat="1" applyFont="1" applyFill="1" applyAlignment="1">
      <alignment vertical="top"/>
    </xf>
    <xf numFmtId="0" fontId="64" fillId="4" borderId="0" xfId="0" applyFont="1" applyFill="1"/>
    <xf numFmtId="0" fontId="65" fillId="0" borderId="0" xfId="0" applyFont="1" applyAlignment="1">
      <alignment horizontal="center" vertical="center"/>
    </xf>
    <xf numFmtId="0" fontId="48" fillId="4" borderId="0" xfId="0" applyFont="1" applyFill="1"/>
    <xf numFmtId="0" fontId="58" fillId="4" borderId="0" xfId="0" applyFont="1" applyFill="1" applyAlignment="1">
      <alignment horizontal="left" vertical="center"/>
    </xf>
    <xf numFmtId="0" fontId="48" fillId="7" borderId="0" xfId="0" applyFont="1" applyFill="1" applyAlignment="1">
      <alignment horizontal="center" vertical="center"/>
    </xf>
    <xf numFmtId="0" fontId="38" fillId="7" borderId="0" xfId="0" applyFont="1" applyFill="1" applyAlignment="1">
      <alignment horizontal="right" vertical="center"/>
    </xf>
    <xf numFmtId="0" fontId="40" fillId="7" borderId="0" xfId="0" applyFont="1" applyFill="1" applyAlignment="1">
      <alignment horizontal="right" vertical="center"/>
    </xf>
    <xf numFmtId="0" fontId="38" fillId="4" borderId="0" xfId="0" applyFont="1" applyFill="1" applyAlignment="1">
      <alignment horizontal="right" vertical="center"/>
    </xf>
    <xf numFmtId="0" fontId="48" fillId="8" borderId="0" xfId="0" applyFont="1" applyFill="1" applyAlignment="1">
      <alignment horizontal="center" vertical="center"/>
    </xf>
    <xf numFmtId="0" fontId="38" fillId="8" borderId="0" xfId="0" applyFont="1" applyFill="1" applyAlignment="1">
      <alignment horizontal="right" vertical="center"/>
    </xf>
    <xf numFmtId="0" fontId="41" fillId="8" borderId="0" xfId="0" applyFont="1" applyFill="1" applyAlignment="1">
      <alignment horizontal="left" vertical="center" wrapText="1"/>
    </xf>
    <xf numFmtId="0" fontId="58" fillId="4" borderId="26" xfId="0" applyFont="1" applyFill="1" applyBorder="1" applyAlignment="1">
      <alignment horizontal="left" vertical="center"/>
    </xf>
    <xf numFmtId="4" fontId="59" fillId="4" borderId="26" xfId="0" applyNumberFormat="1" applyFont="1" applyFill="1" applyBorder="1"/>
    <xf numFmtId="1" fontId="59" fillId="4" borderId="26" xfId="0" applyNumberFormat="1" applyFont="1" applyFill="1" applyBorder="1" applyAlignment="1">
      <alignment horizontal="right" vertical="center"/>
    </xf>
    <xf numFmtId="0" fontId="48" fillId="5" borderId="26" xfId="0" applyFont="1" applyFill="1" applyBorder="1" applyAlignment="1">
      <alignment horizontal="center" vertical="center"/>
    </xf>
    <xf numFmtId="1" fontId="48" fillId="5" borderId="26" xfId="0" applyNumberFormat="1" applyFont="1" applyFill="1" applyBorder="1" applyAlignment="1">
      <alignment horizontal="center" vertical="center"/>
    </xf>
    <xf numFmtId="0" fontId="41" fillId="4" borderId="39" xfId="0" applyFont="1" applyFill="1" applyBorder="1" applyAlignment="1">
      <alignment horizontal="left" vertical="center"/>
    </xf>
    <xf numFmtId="1" fontId="48" fillId="4" borderId="19" xfId="0" applyNumberFormat="1" applyFont="1" applyFill="1" applyBorder="1" applyAlignment="1">
      <alignment vertical="center"/>
    </xf>
    <xf numFmtId="0" fontId="38" fillId="4" borderId="39" xfId="0" applyFont="1" applyFill="1" applyBorder="1" applyAlignment="1">
      <alignment horizontal="left" vertical="center"/>
    </xf>
    <xf numFmtId="0" fontId="66" fillId="4" borderId="0" xfId="2" applyFont="1" applyFill="1" applyBorder="1" applyAlignment="1">
      <alignment horizontal="left" vertical="center"/>
    </xf>
    <xf numFmtId="0" fontId="66" fillId="4" borderId="19" xfId="2" applyFont="1" applyFill="1" applyBorder="1" applyAlignment="1">
      <alignment horizontal="left" vertical="center"/>
    </xf>
    <xf numFmtId="0" fontId="48" fillId="4" borderId="39" xfId="0" applyFont="1" applyFill="1" applyBorder="1"/>
    <xf numFmtId="0" fontId="48" fillId="4" borderId="25" xfId="0" applyFont="1" applyFill="1" applyBorder="1"/>
    <xf numFmtId="0" fontId="48" fillId="0" borderId="0" xfId="0" applyFont="1"/>
    <xf numFmtId="0" fontId="48" fillId="4" borderId="20" xfId="0" applyFont="1" applyFill="1" applyBorder="1"/>
    <xf numFmtId="0" fontId="48" fillId="4" borderId="0" xfId="0" applyFont="1" applyFill="1" applyAlignment="1">
      <alignment horizontal="center"/>
    </xf>
    <xf numFmtId="0" fontId="41" fillId="4" borderId="28" xfId="0" applyFont="1" applyFill="1" applyBorder="1" applyAlignment="1">
      <alignment horizontal="left" vertical="center"/>
    </xf>
    <xf numFmtId="4" fontId="59" fillId="4" borderId="20" xfId="0" applyNumberFormat="1" applyFont="1" applyFill="1" applyBorder="1"/>
    <xf numFmtId="1" fontId="48" fillId="4" borderId="20" xfId="0" applyNumberFormat="1" applyFont="1" applyFill="1" applyBorder="1" applyAlignment="1">
      <alignment horizontal="right" vertical="center"/>
    </xf>
    <xf numFmtId="0" fontId="48" fillId="4" borderId="20" xfId="0" applyFont="1" applyFill="1" applyBorder="1" applyAlignment="1">
      <alignment horizontal="center" vertical="center"/>
    </xf>
    <xf numFmtId="1" fontId="48" fillId="4" borderId="21" xfId="0" applyNumberFormat="1" applyFont="1" applyFill="1" applyBorder="1" applyAlignment="1">
      <alignment vertical="center"/>
    </xf>
    <xf numFmtId="0" fontId="48" fillId="0" borderId="39" xfId="0" applyFont="1" applyBorder="1"/>
    <xf numFmtId="0" fontId="41" fillId="4" borderId="39" xfId="0" applyFont="1" applyFill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169" fontId="33" fillId="12" borderId="20" xfId="0" applyNumberFormat="1" applyFont="1" applyFill="1" applyBorder="1" applyAlignment="1">
      <alignment vertical="center" wrapText="1"/>
    </xf>
    <xf numFmtId="1" fontId="46" fillId="0" borderId="7" xfId="0" applyNumberFormat="1" applyFont="1" applyBorder="1" applyAlignment="1">
      <alignment horizontal="right" vertical="center"/>
    </xf>
    <xf numFmtId="0" fontId="60" fillId="15" borderId="42" xfId="0" applyFont="1" applyFill="1" applyBorder="1" applyAlignment="1" applyProtection="1">
      <alignment vertical="center"/>
      <protection locked="0"/>
    </xf>
    <xf numFmtId="9" fontId="63" fillId="9" borderId="9" xfId="0" applyNumberFormat="1" applyFont="1" applyFill="1" applyBorder="1" applyAlignment="1">
      <alignment vertical="center"/>
    </xf>
    <xf numFmtId="9" fontId="63" fillId="9" borderId="25" xfId="0" applyNumberFormat="1" applyFont="1" applyFill="1" applyBorder="1" applyAlignment="1">
      <alignment vertical="center"/>
    </xf>
    <xf numFmtId="170" fontId="60" fillId="17" borderId="44" xfId="0" applyNumberFormat="1" applyFont="1" applyFill="1" applyBorder="1" applyAlignment="1" applyProtection="1">
      <alignment horizontal="center" vertical="center"/>
      <protection locked="0"/>
    </xf>
    <xf numFmtId="170" fontId="60" fillId="17" borderId="46" xfId="0" applyNumberFormat="1" applyFont="1" applyFill="1" applyBorder="1" applyAlignment="1" applyProtection="1">
      <alignment horizontal="center" vertical="center"/>
      <protection locked="0"/>
    </xf>
    <xf numFmtId="0" fontId="60" fillId="17" borderId="42" xfId="0" applyFont="1" applyFill="1" applyBorder="1" applyAlignment="1" applyProtection="1">
      <alignment horizontal="center" vertical="center"/>
      <protection locked="0"/>
    </xf>
    <xf numFmtId="1" fontId="53" fillId="0" borderId="25" xfId="0" applyNumberFormat="1" applyFont="1" applyBorder="1" applyAlignment="1">
      <alignment horizontal="right" vertical="center" wrapText="1"/>
    </xf>
    <xf numFmtId="1" fontId="53" fillId="0" borderId="9" xfId="0" applyNumberFormat="1" applyFont="1" applyBorder="1" applyAlignment="1">
      <alignment horizontal="right" vertical="center"/>
    </xf>
    <xf numFmtId="1" fontId="53" fillId="0" borderId="28" xfId="0" applyNumberFormat="1" applyFont="1" applyBorder="1" applyAlignment="1">
      <alignment horizontal="right" vertical="center"/>
    </xf>
    <xf numFmtId="1" fontId="46" fillId="0" borderId="14" xfId="0" applyNumberFormat="1" applyFont="1" applyBorder="1" applyAlignment="1">
      <alignment horizontal="right" vertical="center"/>
    </xf>
    <xf numFmtId="0" fontId="53" fillId="3" borderId="47" xfId="0" applyFont="1" applyFill="1" applyBorder="1" applyAlignment="1">
      <alignment horizontal="right" vertical="center"/>
    </xf>
    <xf numFmtId="0" fontId="60" fillId="17" borderId="48" xfId="0" applyFont="1" applyFill="1" applyBorder="1" applyAlignment="1" applyProtection="1">
      <alignment horizontal="center" vertical="center"/>
      <protection locked="0"/>
    </xf>
    <xf numFmtId="0" fontId="60" fillId="17" borderId="49" xfId="0" applyFont="1" applyFill="1" applyBorder="1" applyAlignment="1" applyProtection="1">
      <alignment horizontal="center" vertical="center"/>
      <protection locked="0"/>
    </xf>
    <xf numFmtId="0" fontId="60" fillId="17" borderId="50" xfId="0" applyFont="1" applyFill="1" applyBorder="1" applyAlignment="1" applyProtection="1">
      <alignment horizontal="center" vertical="center"/>
      <protection locked="0"/>
    </xf>
    <xf numFmtId="1" fontId="46" fillId="6" borderId="51" xfId="0" applyNumberFormat="1" applyFont="1" applyFill="1" applyBorder="1" applyAlignment="1">
      <alignment horizontal="right" vertical="center" wrapText="1"/>
    </xf>
    <xf numFmtId="1" fontId="46" fillId="6" borderId="43" xfId="0" applyNumberFormat="1" applyFont="1" applyFill="1" applyBorder="1" applyAlignment="1">
      <alignment horizontal="right" vertical="center" wrapText="1"/>
    </xf>
    <xf numFmtId="1" fontId="46" fillId="6" borderId="7" xfId="0" applyNumberFormat="1" applyFont="1" applyFill="1" applyBorder="1" applyAlignment="1">
      <alignment horizontal="right" vertical="center" wrapText="1"/>
    </xf>
    <xf numFmtId="0" fontId="60" fillId="17" borderId="52" xfId="0" applyFont="1" applyFill="1" applyBorder="1" applyAlignment="1" applyProtection="1">
      <alignment horizontal="center" vertical="center"/>
      <protection locked="0"/>
    </xf>
    <xf numFmtId="0" fontId="60" fillId="17" borderId="53" xfId="0" applyFont="1" applyFill="1" applyBorder="1" applyAlignment="1" applyProtection="1">
      <alignment horizontal="center" vertical="center"/>
      <protection locked="0"/>
    </xf>
    <xf numFmtId="0" fontId="60" fillId="17" borderId="46" xfId="0" applyFont="1" applyFill="1" applyBorder="1" applyAlignment="1" applyProtection="1">
      <alignment horizontal="center" vertical="center"/>
      <protection locked="0"/>
    </xf>
    <xf numFmtId="0" fontId="60" fillId="17" borderId="45" xfId="0" applyFont="1" applyFill="1" applyBorder="1" applyAlignment="1" applyProtection="1">
      <alignment horizontal="center" vertical="center"/>
      <protection locked="0"/>
    </xf>
    <xf numFmtId="1" fontId="46" fillId="0" borderId="51" xfId="0" applyNumberFormat="1" applyFont="1" applyBorder="1" applyAlignment="1">
      <alignment horizontal="right" vertical="center"/>
    </xf>
    <xf numFmtId="1" fontId="46" fillId="0" borderId="54" xfId="0" applyNumberFormat="1" applyFont="1" applyBorder="1" applyAlignment="1">
      <alignment horizontal="right" vertical="center"/>
    </xf>
    <xf numFmtId="1" fontId="53" fillId="0" borderId="17" xfId="0" applyNumberFormat="1" applyFont="1" applyBorder="1" applyAlignment="1">
      <alignment horizontal="right" vertical="center"/>
    </xf>
    <xf numFmtId="0" fontId="53" fillId="4" borderId="26" xfId="0" applyFont="1" applyFill="1" applyBorder="1" applyAlignment="1">
      <alignment horizontal="center" vertical="center"/>
    </xf>
    <xf numFmtId="1" fontId="46" fillId="0" borderId="43" xfId="0" applyNumberFormat="1" applyFont="1" applyBorder="1" applyAlignment="1">
      <alignment horizontal="right" vertical="center"/>
    </xf>
    <xf numFmtId="1" fontId="53" fillId="0" borderId="55" xfId="0" applyNumberFormat="1" applyFont="1" applyBorder="1" applyAlignment="1">
      <alignment horizontal="right" vertical="center"/>
    </xf>
    <xf numFmtId="1" fontId="53" fillId="0" borderId="56" xfId="0" applyNumberFormat="1" applyFont="1" applyBorder="1" applyAlignment="1">
      <alignment horizontal="right" vertical="center"/>
    </xf>
    <xf numFmtId="1" fontId="53" fillId="0" borderId="57" xfId="0" applyNumberFormat="1" applyFont="1" applyBorder="1" applyAlignment="1">
      <alignment horizontal="right" vertical="center"/>
    </xf>
    <xf numFmtId="1" fontId="53" fillId="0" borderId="58" xfId="0" applyNumberFormat="1" applyFont="1" applyBorder="1" applyAlignment="1">
      <alignment horizontal="right" vertical="center"/>
    </xf>
    <xf numFmtId="0" fontId="60" fillId="17" borderId="44" xfId="0" applyFont="1" applyFill="1" applyBorder="1" applyAlignment="1" applyProtection="1">
      <alignment horizontal="center" vertical="center"/>
      <protection locked="0"/>
    </xf>
    <xf numFmtId="0" fontId="60" fillId="17" borderId="59" xfId="0" applyFont="1" applyFill="1" applyBorder="1" applyAlignment="1" applyProtection="1">
      <alignment horizontal="center" vertical="center"/>
      <protection locked="0"/>
    </xf>
    <xf numFmtId="1" fontId="53" fillId="0" borderId="60" xfId="0" applyNumberFormat="1" applyFont="1" applyBorder="1" applyAlignment="1">
      <alignment horizontal="right" vertical="center"/>
    </xf>
    <xf numFmtId="1" fontId="46" fillId="6" borderId="61" xfId="0" applyNumberFormat="1" applyFont="1" applyFill="1" applyBorder="1" applyAlignment="1">
      <alignment horizontal="right" vertical="center" wrapText="1"/>
    </xf>
    <xf numFmtId="0" fontId="46" fillId="4" borderId="0" xfId="0" applyFont="1" applyFill="1" applyAlignment="1" applyProtection="1">
      <alignment horizontal="left" vertical="center" wrapText="1"/>
      <protection locked="0"/>
    </xf>
    <xf numFmtId="1" fontId="46" fillId="0" borderId="61" xfId="0" applyNumberFormat="1" applyFont="1" applyBorder="1" applyAlignment="1">
      <alignment horizontal="right" vertical="center"/>
    </xf>
    <xf numFmtId="0" fontId="46" fillId="4" borderId="19" xfId="0" applyFont="1" applyFill="1" applyBorder="1" applyAlignment="1">
      <alignment horizontal="left" vertical="center" wrapText="1"/>
    </xf>
    <xf numFmtId="171" fontId="53" fillId="0" borderId="60" xfId="0" applyNumberFormat="1" applyFont="1" applyBorder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6" fillId="4" borderId="0" xfId="0" applyFont="1" applyFill="1" applyAlignment="1">
      <alignment horizontal="left" vertical="center" wrapText="1"/>
    </xf>
    <xf numFmtId="0" fontId="46" fillId="4" borderId="19" xfId="0" applyFont="1" applyFill="1" applyBorder="1" applyAlignment="1">
      <alignment horizontal="left" vertical="center" wrapText="1"/>
    </xf>
    <xf numFmtId="0" fontId="61" fillId="2" borderId="4" xfId="0" applyFont="1" applyFill="1" applyBorder="1" applyAlignment="1">
      <alignment horizontal="center" vertical="center"/>
    </xf>
    <xf numFmtId="0" fontId="61" fillId="2" borderId="0" xfId="0" applyFont="1" applyFill="1" applyAlignment="1">
      <alignment horizontal="center" vertical="center"/>
    </xf>
    <xf numFmtId="0" fontId="61" fillId="2" borderId="18" xfId="0" applyFont="1" applyFill="1" applyBorder="1" applyAlignment="1">
      <alignment horizontal="center" vertical="center"/>
    </xf>
    <xf numFmtId="0" fontId="46" fillId="4" borderId="20" xfId="0" applyFont="1" applyFill="1" applyBorder="1" applyAlignment="1">
      <alignment horizontal="left" vertical="center" wrapText="1"/>
    </xf>
    <xf numFmtId="0" fontId="46" fillId="4" borderId="21" xfId="0" applyFont="1" applyFill="1" applyBorder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46" fillId="0" borderId="19" xfId="0" applyFont="1" applyBorder="1" applyAlignment="1">
      <alignment horizontal="left" vertical="center" wrapText="1"/>
    </xf>
    <xf numFmtId="0" fontId="66" fillId="4" borderId="0" xfId="2" applyFont="1" applyFill="1" applyBorder="1" applyAlignment="1">
      <alignment horizontal="left" vertical="center"/>
    </xf>
    <xf numFmtId="0" fontId="53" fillId="0" borderId="25" xfId="0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/>
    </xf>
    <xf numFmtId="0" fontId="53" fillId="0" borderId="25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45" fillId="0" borderId="27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169" fontId="46" fillId="4" borderId="0" xfId="0" applyNumberFormat="1" applyFont="1" applyFill="1" applyAlignment="1">
      <alignment horizontal="right" vertical="center"/>
    </xf>
    <xf numFmtId="49" fontId="40" fillId="7" borderId="2" xfId="0" applyNumberFormat="1" applyFont="1" applyFill="1" applyBorder="1" applyAlignment="1" applyProtection="1">
      <alignment horizontal="center" vertical="top" wrapText="1"/>
      <protection locked="0"/>
    </xf>
    <xf numFmtId="49" fontId="40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40" fillId="7" borderId="2" xfId="0" applyNumberFormat="1" applyFont="1" applyFill="1" applyBorder="1" applyAlignment="1" applyProtection="1">
      <alignment horizontal="center" vertical="center" wrapText="1"/>
      <protection locked="0"/>
    </xf>
    <xf numFmtId="4" fontId="40" fillId="7" borderId="2" xfId="0" applyNumberFormat="1" applyFont="1" applyFill="1" applyBorder="1" applyAlignment="1" applyProtection="1">
      <alignment horizontal="center" vertical="top" wrapText="1"/>
      <protection locked="0"/>
    </xf>
    <xf numFmtId="4" fontId="40" fillId="0" borderId="7" xfId="0" applyNumberFormat="1" applyFont="1" applyBorder="1" applyAlignment="1">
      <alignment horizontal="center" vertical="center" wrapText="1"/>
    </xf>
    <xf numFmtId="4" fontId="40" fillId="0" borderId="2" xfId="0" applyNumberFormat="1" applyFont="1" applyBorder="1" applyAlignment="1">
      <alignment horizontal="center" vertical="center" wrapText="1"/>
    </xf>
    <xf numFmtId="4" fontId="40" fillId="0" borderId="5" xfId="0" applyNumberFormat="1" applyFont="1" applyBorder="1" applyAlignment="1">
      <alignment horizontal="center" vertical="center" wrapText="1"/>
    </xf>
    <xf numFmtId="49" fontId="40" fillId="8" borderId="2" xfId="0" applyNumberFormat="1" applyFont="1" applyFill="1" applyBorder="1" applyAlignment="1" applyProtection="1">
      <alignment horizontal="left" vertical="center" wrapText="1"/>
      <protection locked="0"/>
    </xf>
    <xf numFmtId="0" fontId="42" fillId="14" borderId="41" xfId="0" applyFont="1" applyFill="1" applyBorder="1" applyAlignment="1">
      <alignment horizontal="left" vertical="center"/>
    </xf>
    <xf numFmtId="0" fontId="42" fillId="14" borderId="17" xfId="0" applyFont="1" applyFill="1" applyBorder="1" applyAlignment="1">
      <alignment horizontal="left" vertical="center"/>
    </xf>
    <xf numFmtId="4" fontId="40" fillId="7" borderId="2" xfId="0" applyNumberFormat="1" applyFont="1" applyFill="1" applyBorder="1" applyAlignment="1" applyProtection="1">
      <alignment horizontal="left" vertical="top" wrapText="1"/>
      <protection locked="0"/>
    </xf>
    <xf numFmtId="0" fontId="58" fillId="4" borderId="0" xfId="0" applyFont="1" applyFill="1" applyAlignment="1">
      <alignment horizontal="left" vertical="center"/>
    </xf>
    <xf numFmtId="0" fontId="53" fillId="0" borderId="5" xfId="0" applyFont="1" applyBorder="1" applyAlignment="1" applyProtection="1">
      <alignment horizontal="left" vertical="top" wrapText="1"/>
      <protection locked="0"/>
    </xf>
    <xf numFmtId="0" fontId="53" fillId="0" borderId="3" xfId="0" applyFont="1" applyBorder="1" applyAlignment="1" applyProtection="1">
      <alignment horizontal="left" vertical="top" wrapText="1"/>
      <protection locked="0"/>
    </xf>
    <xf numFmtId="0" fontId="53" fillId="0" borderId="7" xfId="0" applyFont="1" applyBorder="1" applyAlignment="1" applyProtection="1">
      <alignment horizontal="left" vertical="top" wrapText="1"/>
      <protection locked="0"/>
    </xf>
    <xf numFmtId="0" fontId="42" fillId="12" borderId="20" xfId="0" applyFont="1" applyFill="1" applyBorder="1" applyAlignment="1">
      <alignment horizontal="left" vertical="center" wrapText="1"/>
    </xf>
    <xf numFmtId="0" fontId="53" fillId="0" borderId="39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19" xfId="0" applyFont="1" applyBorder="1" applyAlignment="1">
      <alignment horizontal="center"/>
    </xf>
    <xf numFmtId="0" fontId="46" fillId="13" borderId="3" xfId="0" applyFont="1" applyFill="1" applyBorder="1" applyAlignment="1">
      <alignment horizontal="left" vertical="center"/>
    </xf>
    <xf numFmtId="0" fontId="46" fillId="13" borderId="7" xfId="0" applyFont="1" applyFill="1" applyBorder="1" applyAlignment="1">
      <alignment horizontal="left" vertical="center"/>
    </xf>
    <xf numFmtId="0" fontId="46" fillId="13" borderId="2" xfId="0" applyFont="1" applyFill="1" applyBorder="1" applyAlignment="1">
      <alignment horizontal="center" vertical="center" wrapText="1"/>
    </xf>
    <xf numFmtId="0" fontId="53" fillId="0" borderId="29" xfId="0" applyFont="1" applyBorder="1" applyAlignment="1">
      <alignment horizontal="center"/>
    </xf>
    <xf numFmtId="0" fontId="46" fillId="11" borderId="33" xfId="0" applyFont="1" applyFill="1" applyBorder="1" applyAlignment="1">
      <alignment horizontal="left" vertical="center" wrapText="1"/>
    </xf>
    <xf numFmtId="0" fontId="46" fillId="11" borderId="34" xfId="0" applyFont="1" applyFill="1" applyBorder="1" applyAlignment="1">
      <alignment horizontal="left" vertical="center" wrapText="1"/>
    </xf>
    <xf numFmtId="169" fontId="46" fillId="11" borderId="35" xfId="0" applyNumberFormat="1" applyFont="1" applyFill="1" applyBorder="1" applyAlignment="1">
      <alignment horizontal="right" vertical="center" wrapText="1"/>
    </xf>
    <xf numFmtId="169" fontId="46" fillId="11" borderId="36" xfId="0" applyNumberFormat="1" applyFont="1" applyFill="1" applyBorder="1" applyAlignment="1">
      <alignment horizontal="right" vertical="center" wrapText="1"/>
    </xf>
    <xf numFmtId="4" fontId="53" fillId="0" borderId="5" xfId="0" applyNumberFormat="1" applyFont="1" applyBorder="1" applyAlignment="1" applyProtection="1">
      <alignment horizontal="right" vertical="center" wrapText="1"/>
      <protection locked="0"/>
    </xf>
    <xf numFmtId="4" fontId="53" fillId="0" borderId="7" xfId="0" applyNumberFormat="1" applyFont="1" applyBorder="1" applyAlignment="1" applyProtection="1">
      <alignment horizontal="right" vertical="center" wrapText="1"/>
      <protection locked="0"/>
    </xf>
    <xf numFmtId="0" fontId="46" fillId="4" borderId="0" xfId="0" applyFont="1" applyFill="1" applyAlignment="1">
      <alignment horizontal="left" vertical="center"/>
    </xf>
    <xf numFmtId="0" fontId="42" fillId="4" borderId="0" xfId="0" applyFont="1" applyFill="1" applyAlignment="1">
      <alignment horizontal="left" vertical="center"/>
    </xf>
    <xf numFmtId="0" fontId="42" fillId="10" borderId="15" xfId="0" applyFont="1" applyFill="1" applyBorder="1" applyAlignment="1">
      <alignment horizontal="left" vertical="center"/>
    </xf>
    <xf numFmtId="0" fontId="42" fillId="10" borderId="17" xfId="0" applyFont="1" applyFill="1" applyBorder="1" applyAlignment="1">
      <alignment horizontal="left" vertical="center"/>
    </xf>
    <xf numFmtId="0" fontId="42" fillId="10" borderId="16" xfId="0" applyFont="1" applyFill="1" applyBorder="1" applyAlignment="1">
      <alignment horizontal="left" vertical="center"/>
    </xf>
    <xf numFmtId="0" fontId="42" fillId="12" borderId="0" xfId="0" applyFont="1" applyFill="1" applyAlignment="1">
      <alignment horizontal="left" vertical="center"/>
    </xf>
    <xf numFmtId="0" fontId="46" fillId="4" borderId="0" xfId="0" applyFont="1" applyFill="1" applyAlignment="1">
      <alignment vertical="center" wrapText="1"/>
    </xf>
    <xf numFmtId="0" fontId="45" fillId="6" borderId="27" xfId="0" applyFont="1" applyFill="1" applyBorder="1" applyAlignment="1">
      <alignment horizontal="center" vertical="center"/>
    </xf>
    <xf numFmtId="0" fontId="45" fillId="6" borderId="26" xfId="0" applyFont="1" applyFill="1" applyBorder="1" applyAlignment="1">
      <alignment horizontal="center" vertical="center"/>
    </xf>
    <xf numFmtId="0" fontId="64" fillId="4" borderId="0" xfId="0" applyFont="1" applyFill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46" fillId="12" borderId="0" xfId="0" applyFont="1" applyFill="1" applyAlignment="1">
      <alignment horizontal="left" vertical="center"/>
    </xf>
    <xf numFmtId="0" fontId="53" fillId="4" borderId="0" xfId="0" applyFont="1" applyFill="1" applyAlignment="1">
      <alignment horizontal="left" vertical="center" wrapText="1"/>
    </xf>
    <xf numFmtId="0" fontId="38" fillId="0" borderId="9" xfId="0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57" fillId="4" borderId="0" xfId="0" applyFont="1" applyFill="1" applyAlignment="1">
      <alignment horizontal="left" vertical="center"/>
    </xf>
    <xf numFmtId="0" fontId="46" fillId="10" borderId="15" xfId="0" applyFont="1" applyFill="1" applyBorder="1" applyAlignment="1">
      <alignment horizontal="left" vertical="center"/>
    </xf>
    <xf numFmtId="0" fontId="46" fillId="10" borderId="17" xfId="0" applyFont="1" applyFill="1" applyBorder="1" applyAlignment="1">
      <alignment horizontal="left" vertical="center"/>
    </xf>
    <xf numFmtId="0" fontId="46" fillId="10" borderId="16" xfId="0" applyFont="1" applyFill="1" applyBorder="1" applyAlignment="1">
      <alignment horizontal="left" vertical="center"/>
    </xf>
    <xf numFmtId="0" fontId="25" fillId="4" borderId="0" xfId="0" applyFont="1" applyFill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/>
    </xf>
    <xf numFmtId="0" fontId="49" fillId="4" borderId="11" xfId="0" applyFont="1" applyFill="1" applyBorder="1" applyAlignment="1">
      <alignment horizontal="center"/>
    </xf>
    <xf numFmtId="0" fontId="42" fillId="4" borderId="0" xfId="0" applyFont="1" applyFill="1" applyAlignment="1">
      <alignment horizontal="left" vertical="center" wrapText="1"/>
    </xf>
    <xf numFmtId="0" fontId="45" fillId="4" borderId="0" xfId="0" applyFont="1" applyFill="1" applyAlignment="1">
      <alignment horizontal="left" vertical="center" wrapText="1"/>
    </xf>
    <xf numFmtId="0" fontId="45" fillId="4" borderId="0" xfId="0" applyFont="1" applyFill="1" applyAlignment="1">
      <alignment horizontal="left" vertical="center"/>
    </xf>
    <xf numFmtId="4" fontId="41" fillId="4" borderId="9" xfId="0" applyNumberFormat="1" applyFont="1" applyFill="1" applyBorder="1" applyAlignment="1">
      <alignment horizontal="left" vertical="center"/>
    </xf>
    <xf numFmtId="4" fontId="41" fillId="4" borderId="10" xfId="0" applyNumberFormat="1" applyFont="1" applyFill="1" applyBorder="1" applyAlignment="1">
      <alignment horizontal="left" vertical="center"/>
    </xf>
    <xf numFmtId="4" fontId="41" fillId="4" borderId="9" xfId="0" applyNumberFormat="1" applyFont="1" applyFill="1" applyBorder="1" applyAlignment="1">
      <alignment horizontal="left" vertical="center" wrapText="1"/>
    </xf>
    <xf numFmtId="4" fontId="41" fillId="4" borderId="10" xfId="0" applyNumberFormat="1" applyFont="1" applyFill="1" applyBorder="1" applyAlignment="1">
      <alignment horizontal="left" vertical="center" wrapText="1"/>
    </xf>
    <xf numFmtId="0" fontId="38" fillId="4" borderId="9" xfId="0" applyFont="1" applyFill="1" applyBorder="1" applyAlignment="1">
      <alignment horizontal="left" vertical="center"/>
    </xf>
    <xf numFmtId="0" fontId="38" fillId="4" borderId="10" xfId="0" applyFont="1" applyFill="1" applyBorder="1" applyAlignment="1">
      <alignment horizontal="left" vertical="center"/>
    </xf>
    <xf numFmtId="164" fontId="41" fillId="4" borderId="9" xfId="0" applyNumberFormat="1" applyFont="1" applyFill="1" applyBorder="1" applyAlignment="1">
      <alignment horizontal="center" vertical="center"/>
    </xf>
    <xf numFmtId="164" fontId="41" fillId="4" borderId="10" xfId="0" applyNumberFormat="1" applyFont="1" applyFill="1" applyBorder="1" applyAlignment="1">
      <alignment horizontal="center" vertical="center"/>
    </xf>
    <xf numFmtId="14" fontId="6" fillId="4" borderId="12" xfId="0" applyNumberFormat="1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164" fontId="41" fillId="4" borderId="8" xfId="0" applyNumberFormat="1" applyFont="1" applyFill="1" applyBorder="1" applyAlignment="1">
      <alignment horizontal="center" vertical="center"/>
    </xf>
    <xf numFmtId="0" fontId="38" fillId="4" borderId="0" xfId="0" applyFont="1" applyFill="1" applyAlignment="1">
      <alignment horizontal="left" vertical="top" wrapText="1"/>
    </xf>
    <xf numFmtId="0" fontId="71" fillId="4" borderId="0" xfId="0" applyFont="1" applyFill="1" applyAlignment="1">
      <alignment horizontal="left" vertical="center" wrapText="1"/>
    </xf>
    <xf numFmtId="0" fontId="48" fillId="4" borderId="0" xfId="0" applyFont="1" applyFill="1" applyProtection="1">
      <protection locked="0"/>
    </xf>
    <xf numFmtId="0" fontId="67" fillId="4" borderId="0" xfId="2" applyFont="1" applyFill="1" applyBorder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0" fontId="41" fillId="4" borderId="19" xfId="0" applyFont="1" applyFill="1" applyBorder="1" applyAlignment="1">
      <alignment horizontal="left" vertical="center" wrapText="1"/>
    </xf>
    <xf numFmtId="0" fontId="66" fillId="4" borderId="26" xfId="2" applyFont="1" applyFill="1" applyBorder="1" applyAlignment="1">
      <alignment horizontal="left" vertical="center"/>
    </xf>
    <xf numFmtId="0" fontId="48" fillId="4" borderId="26" xfId="0" applyFont="1" applyFill="1" applyBorder="1" applyAlignment="1">
      <alignment horizontal="left" vertical="center"/>
    </xf>
    <xf numFmtId="0" fontId="48" fillId="4" borderId="32" xfId="0" applyFont="1" applyFill="1" applyBorder="1" applyAlignment="1">
      <alignment horizontal="left" vertical="center"/>
    </xf>
    <xf numFmtId="0" fontId="48" fillId="4" borderId="0" xfId="0" applyFont="1" applyFill="1"/>
    <xf numFmtId="0" fontId="68" fillId="4" borderId="0" xfId="0" applyFont="1" applyFill="1" applyAlignment="1">
      <alignment horizontal="left" vertical="center"/>
    </xf>
    <xf numFmtId="0" fontId="48" fillId="4" borderId="0" xfId="0" applyFont="1" applyFill="1" applyAlignment="1">
      <alignment horizontal="left" vertical="center"/>
    </xf>
    <xf numFmtId="0" fontId="48" fillId="4" borderId="19" xfId="0" applyFont="1" applyFill="1" applyBorder="1" applyAlignment="1">
      <alignment horizontal="left" vertical="center"/>
    </xf>
    <xf numFmtId="0" fontId="66" fillId="0" borderId="0" xfId="2" applyFont="1" applyBorder="1" applyAlignment="1">
      <alignment horizontal="left" vertical="center"/>
    </xf>
    <xf numFmtId="0" fontId="66" fillId="0" borderId="19" xfId="2" applyFont="1" applyBorder="1" applyAlignment="1">
      <alignment horizontal="left" vertical="center"/>
    </xf>
    <xf numFmtId="0" fontId="66" fillId="4" borderId="19" xfId="2" applyFont="1" applyFill="1" applyBorder="1" applyAlignment="1">
      <alignment horizontal="left" vertical="center"/>
    </xf>
    <xf numFmtId="0" fontId="46" fillId="4" borderId="19" xfId="0" applyFont="1" applyFill="1" applyBorder="1" applyAlignment="1">
      <alignment vertical="center" wrapText="1"/>
    </xf>
    <xf numFmtId="0" fontId="53" fillId="4" borderId="0" xfId="0" applyFont="1" applyFill="1" applyAlignment="1">
      <alignment horizontal="center" vertical="center"/>
    </xf>
    <xf numFmtId="0" fontId="46" fillId="4" borderId="19" xfId="0" applyFont="1" applyFill="1" applyBorder="1" applyAlignment="1">
      <alignment horizontal="left" vertical="center"/>
    </xf>
    <xf numFmtId="0" fontId="68" fillId="4" borderId="0" xfId="0" applyFont="1" applyFill="1" applyAlignment="1">
      <alignment horizontal="left"/>
    </xf>
    <xf numFmtId="0" fontId="60" fillId="14" borderId="41" xfId="0" applyFont="1" applyFill="1" applyBorder="1" applyAlignment="1">
      <alignment horizontal="left" vertical="center"/>
    </xf>
    <xf numFmtId="0" fontId="60" fillId="14" borderId="17" xfId="0" applyFont="1" applyFill="1" applyBorder="1" applyAlignment="1">
      <alignment horizontal="left" vertical="center"/>
    </xf>
    <xf numFmtId="0" fontId="42" fillId="13" borderId="9" xfId="0" applyFont="1" applyFill="1" applyBorder="1" applyAlignment="1">
      <alignment horizontal="left" vertical="center"/>
    </xf>
    <xf numFmtId="0" fontId="42" fillId="13" borderId="17" xfId="0" applyFont="1" applyFill="1" applyBorder="1" applyAlignment="1">
      <alignment horizontal="left" vertical="center"/>
    </xf>
    <xf numFmtId="0" fontId="42" fillId="13" borderId="10" xfId="0" applyFont="1" applyFill="1" applyBorder="1" applyAlignment="1">
      <alignment horizontal="left" vertical="center"/>
    </xf>
    <xf numFmtId="0" fontId="46" fillId="13" borderId="9" xfId="0" applyFont="1" applyFill="1" applyBorder="1" applyAlignment="1">
      <alignment horizontal="left" vertical="center"/>
    </xf>
    <xf numFmtId="0" fontId="46" fillId="13" borderId="17" xfId="0" applyFont="1" applyFill="1" applyBorder="1" applyAlignment="1">
      <alignment horizontal="left" vertical="center"/>
    </xf>
    <xf numFmtId="0" fontId="46" fillId="13" borderId="20" xfId="0" applyFont="1" applyFill="1" applyBorder="1" applyAlignment="1">
      <alignment horizontal="left" vertical="center"/>
    </xf>
    <xf numFmtId="0" fontId="46" fillId="13" borderId="10" xfId="0" applyFont="1" applyFill="1" applyBorder="1" applyAlignment="1">
      <alignment horizontal="left" vertical="center"/>
    </xf>
    <xf numFmtId="0" fontId="42" fillId="13" borderId="20" xfId="0" applyFont="1" applyFill="1" applyBorder="1" applyAlignment="1">
      <alignment horizontal="left" vertical="center"/>
    </xf>
    <xf numFmtId="0" fontId="46" fillId="13" borderId="28" xfId="0" applyFont="1" applyFill="1" applyBorder="1" applyAlignment="1">
      <alignment horizontal="left" vertical="center"/>
    </xf>
    <xf numFmtId="0" fontId="46" fillId="13" borderId="21" xfId="0" applyFont="1" applyFill="1" applyBorder="1" applyAlignment="1">
      <alignment horizontal="left" vertical="center"/>
    </xf>
    <xf numFmtId="0" fontId="42" fillId="13" borderId="28" xfId="0" applyFont="1" applyFill="1" applyBorder="1" applyAlignment="1">
      <alignment horizontal="left" vertical="center"/>
    </xf>
    <xf numFmtId="0" fontId="42" fillId="13" borderId="21" xfId="0" applyFont="1" applyFill="1" applyBorder="1" applyAlignment="1">
      <alignment horizontal="left" vertical="center"/>
    </xf>
    <xf numFmtId="0" fontId="46" fillId="13" borderId="30" xfId="0" applyFont="1" applyFill="1" applyBorder="1" applyAlignment="1">
      <alignment horizontal="left" vertical="center"/>
    </xf>
    <xf numFmtId="0" fontId="46" fillId="13" borderId="37" xfId="0" applyFont="1" applyFill="1" applyBorder="1" applyAlignment="1">
      <alignment horizontal="left" vertical="center"/>
    </xf>
    <xf numFmtId="0" fontId="46" fillId="13" borderId="31" xfId="0" applyFont="1" applyFill="1" applyBorder="1" applyAlignment="1">
      <alignment horizontal="left" vertical="center"/>
    </xf>
    <xf numFmtId="0" fontId="46" fillId="4" borderId="20" xfId="0" applyFont="1" applyFill="1" applyBorder="1" applyAlignment="1">
      <alignment horizontal="left" vertical="center"/>
    </xf>
    <xf numFmtId="0" fontId="46" fillId="4" borderId="21" xfId="0" applyFont="1" applyFill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FF0000"/>
      <rgbColor rgb="0000FF00"/>
      <rgbColor rgb="000000FF"/>
      <rgbColor rgb="00FFFF00"/>
      <rgbColor rgb="00FF00CC"/>
      <rgbColor rgb="0000FFFF"/>
      <rgbColor rgb="00800000"/>
      <rgbColor rgb="000099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33FF"/>
      <rgbColor rgb="0033CCCC"/>
      <rgbColor rgb="0099CC00"/>
      <rgbColor rgb="00FFD320"/>
      <rgbColor rgb="00FF9900"/>
      <rgbColor rgb="00FF6600"/>
      <rgbColor rgb="00666699"/>
      <rgbColor rgb="00969696"/>
      <rgbColor rgb="00003366"/>
      <rgbColor rgb="00339966"/>
      <rgbColor rgb="00006600"/>
      <rgbColor rgb="00333300"/>
      <rgbColor rgb="00993300"/>
      <rgbColor rgb="00993366"/>
      <rgbColor rgb="00333399"/>
      <rgbColor rgb="001C1C1C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2</xdr:row>
      <xdr:rowOff>119063</xdr:rowOff>
    </xdr:from>
    <xdr:to>
      <xdr:col>3</xdr:col>
      <xdr:colOff>1873568</xdr:colOff>
      <xdr:row>4</xdr:row>
      <xdr:rowOff>397193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3AD1BA1-B1B8-454C-9519-B68E845A8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5063" y="1166813"/>
          <a:ext cx="4016693" cy="1325880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704851</xdr:colOff>
      <xdr:row>0</xdr:row>
      <xdr:rowOff>476250</xdr:rowOff>
    </xdr:from>
    <xdr:to>
      <xdr:col>1</xdr:col>
      <xdr:colOff>3038475</xdr:colOff>
      <xdr:row>5</xdr:row>
      <xdr:rowOff>476250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478807B6-697C-441F-8351-CF42FB135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1" y="476250"/>
          <a:ext cx="3190874" cy="2667000"/>
        </a:xfrm>
        <a:prstGeom prst="rect">
          <a:avLst/>
        </a:prstGeom>
      </xdr:spPr>
    </xdr:pic>
    <xdr:clientData/>
  </xdr:twoCellAnchor>
  <xdr:twoCellAnchor editAs="oneCell">
    <xdr:from>
      <xdr:col>6</xdr:col>
      <xdr:colOff>212725</xdr:colOff>
      <xdr:row>24</xdr:row>
      <xdr:rowOff>546735</xdr:rowOff>
    </xdr:from>
    <xdr:to>
      <xdr:col>13</xdr:col>
      <xdr:colOff>16854</xdr:colOff>
      <xdr:row>32</xdr:row>
      <xdr:rowOff>878205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F8D0A75-B92C-0D94-6E8C-4F63CC59D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82225" y="16048673"/>
          <a:ext cx="11257942" cy="7379970"/>
        </a:xfrm>
        <a:prstGeom prst="rect">
          <a:avLst/>
        </a:prstGeom>
        <a:effectLst>
          <a:softEdge rad="241300"/>
        </a:effectLst>
      </xdr:spPr>
    </xdr:pic>
    <xdr:clientData/>
  </xdr:twoCellAnchor>
  <xdr:twoCellAnchor editAs="oneCell">
    <xdr:from>
      <xdr:col>6</xdr:col>
      <xdr:colOff>319405</xdr:colOff>
      <xdr:row>14</xdr:row>
      <xdr:rowOff>777874</xdr:rowOff>
    </xdr:from>
    <xdr:to>
      <xdr:col>12</xdr:col>
      <xdr:colOff>1078083</xdr:colOff>
      <xdr:row>24</xdr:row>
      <xdr:rowOff>849889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3CF9FD-C9B5-85D6-7178-8ECA46864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88905" y="9136062"/>
          <a:ext cx="11117116" cy="7215765"/>
        </a:xfrm>
        <a:prstGeom prst="rect">
          <a:avLst/>
        </a:prstGeom>
        <a:effectLst>
          <a:softEdge rad="228600"/>
        </a:effectLst>
      </xdr:spPr>
    </xdr:pic>
    <xdr:clientData/>
  </xdr:twoCellAnchor>
  <xdr:twoCellAnchor editAs="oneCell">
    <xdr:from>
      <xdr:col>6</xdr:col>
      <xdr:colOff>28574</xdr:colOff>
      <xdr:row>0</xdr:row>
      <xdr:rowOff>228893</xdr:rowOff>
    </xdr:from>
    <xdr:to>
      <xdr:col>12</xdr:col>
      <xdr:colOff>881061</xdr:colOff>
      <xdr:row>9</xdr:row>
      <xdr:rowOff>523874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80BBBB4-6CE4-666E-0888-A6737AB27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8074" y="228893"/>
          <a:ext cx="11210925" cy="4652669"/>
        </a:xfrm>
        <a:prstGeom prst="rect">
          <a:avLst/>
        </a:prstGeom>
        <a:effectLst>
          <a:softEdge rad="508000"/>
        </a:effectLst>
      </xdr:spPr>
    </xdr:pic>
    <xdr:clientData/>
  </xdr:twoCellAnchor>
  <xdr:twoCellAnchor editAs="oneCell">
    <xdr:from>
      <xdr:col>6</xdr:col>
      <xdr:colOff>261937</xdr:colOff>
      <xdr:row>32</xdr:row>
      <xdr:rowOff>606789</xdr:rowOff>
    </xdr:from>
    <xdr:to>
      <xdr:col>12</xdr:col>
      <xdr:colOff>1047749</xdr:colOff>
      <xdr:row>39</xdr:row>
      <xdr:rowOff>844676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BB9538A-1447-AE67-55CE-D70E474C5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31437" y="23157227"/>
          <a:ext cx="11144250" cy="7429262"/>
        </a:xfrm>
        <a:prstGeom prst="rect">
          <a:avLst/>
        </a:prstGeom>
        <a:effectLst>
          <a:softEdge rad="228600"/>
        </a:effectLst>
      </xdr:spPr>
    </xdr:pic>
    <xdr:clientData/>
  </xdr:twoCellAnchor>
  <xdr:twoCellAnchor editAs="oneCell">
    <xdr:from>
      <xdr:col>6</xdr:col>
      <xdr:colOff>333375</xdr:colOff>
      <xdr:row>9</xdr:row>
      <xdr:rowOff>238125</xdr:rowOff>
    </xdr:from>
    <xdr:to>
      <xdr:col>12</xdr:col>
      <xdr:colOff>928687</xdr:colOff>
      <xdr:row>14</xdr:row>
      <xdr:rowOff>814441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6D552623-9141-E065-8A3C-85C501917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02875" y="4595813"/>
          <a:ext cx="10953750" cy="4576816"/>
        </a:xfrm>
        <a:prstGeom prst="rect">
          <a:avLst/>
        </a:prstGeom>
        <a:effectLst>
          <a:softEdge rad="215900"/>
        </a:effectLst>
      </xdr:spPr>
    </xdr:pic>
    <xdr:clientData/>
  </xdr:twoCellAnchor>
  <xdr:twoCellAnchor editAs="oneCell">
    <xdr:from>
      <xdr:col>6</xdr:col>
      <xdr:colOff>357186</xdr:colOff>
      <xdr:row>39</xdr:row>
      <xdr:rowOff>642937</xdr:rowOff>
    </xdr:from>
    <xdr:to>
      <xdr:col>12</xdr:col>
      <xdr:colOff>928638</xdr:colOff>
      <xdr:row>47</xdr:row>
      <xdr:rowOff>762805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F7059E6-3AE5-4F24-96B9-6AF2D532C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26686" y="30384750"/>
          <a:ext cx="10929890" cy="7073118"/>
        </a:xfrm>
        <a:prstGeom prst="rect">
          <a:avLst/>
        </a:prstGeom>
        <a:effectLst>
          <a:softEdge rad="127000"/>
        </a:effectLst>
      </xdr:spPr>
    </xdr:pic>
    <xdr:clientData/>
  </xdr:twoCellAnchor>
  <xdr:twoCellAnchor editAs="oneCell">
    <xdr:from>
      <xdr:col>6</xdr:col>
      <xdr:colOff>642939</xdr:colOff>
      <xdr:row>32</xdr:row>
      <xdr:rowOff>881062</xdr:rowOff>
    </xdr:from>
    <xdr:to>
      <xdr:col>7</xdr:col>
      <xdr:colOff>238125</xdr:colOff>
      <xdr:row>34</xdr:row>
      <xdr:rowOff>1010375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D840941F-A29E-BD78-F7D0-4B3768632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312439" y="23431500"/>
          <a:ext cx="2214561" cy="2224813"/>
        </a:xfrm>
        <a:prstGeom prst="rect">
          <a:avLst/>
        </a:prstGeom>
        <a:effectLst>
          <a:softEdge rad="127000"/>
        </a:effectLst>
      </xdr:spPr>
    </xdr:pic>
    <xdr:clientData/>
  </xdr:twoCellAnchor>
  <xdr:twoCellAnchor editAs="oneCell">
    <xdr:from>
      <xdr:col>4</xdr:col>
      <xdr:colOff>851189</xdr:colOff>
      <xdr:row>0</xdr:row>
      <xdr:rowOff>0</xdr:rowOff>
    </xdr:from>
    <xdr:to>
      <xdr:col>5</xdr:col>
      <xdr:colOff>2472171</xdr:colOff>
      <xdr:row>6</xdr:row>
      <xdr:rowOff>75439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884E1D33-4457-470B-B3CE-D3A20EBBE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139189" y="0"/>
          <a:ext cx="3335482" cy="3218689"/>
        </a:xfrm>
        <a:prstGeom prst="rect">
          <a:avLst/>
        </a:prstGeom>
        <a:effectLst>
          <a:softEdge rad="127000"/>
        </a:effectLst>
      </xdr:spPr>
    </xdr:pic>
    <xdr:clientData/>
  </xdr:twoCellAnchor>
  <xdr:twoCellAnchor>
    <xdr:from>
      <xdr:col>1</xdr:col>
      <xdr:colOff>3571875</xdr:colOff>
      <xdr:row>1</xdr:row>
      <xdr:rowOff>23813</xdr:rowOff>
    </xdr:from>
    <xdr:to>
      <xdr:col>1</xdr:col>
      <xdr:colOff>11977687</xdr:colOff>
      <xdr:row>6</xdr:row>
      <xdr:rowOff>312285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6A9D1F7-276F-4E86-846B-7C83308DE961}"/>
            </a:ext>
          </a:extLst>
        </xdr:cNvPr>
        <xdr:cNvGrpSpPr/>
      </xdr:nvGrpSpPr>
      <xdr:grpSpPr>
        <a:xfrm>
          <a:off x="4405313" y="547688"/>
          <a:ext cx="8405812" cy="2907847"/>
          <a:chOff x="388258" y="448128"/>
          <a:chExt cx="6558642" cy="1774372"/>
        </a:xfrm>
      </xdr:grpSpPr>
      <xdr:sp macro="" textlink="">
        <xdr:nvSpPr>
          <xdr:cNvPr id="11" name="pole tekstowe 3">
            <a:extLst>
              <a:ext uri="{FF2B5EF4-FFF2-40B4-BE49-F238E27FC236}">
                <a16:creationId xmlns:a16="http://schemas.microsoft.com/office/drawing/2014/main" id="{27320193-4325-243F-4871-74E55BF802A8}"/>
              </a:ext>
            </a:extLst>
          </xdr:cNvPr>
          <xdr:cNvSpPr txBox="1"/>
        </xdr:nvSpPr>
        <xdr:spPr>
          <a:xfrm>
            <a:off x="388258" y="448128"/>
            <a:ext cx="6558642" cy="1774372"/>
          </a:xfrm>
          <a:prstGeom prst="rect">
            <a:avLst/>
          </a:prstGeom>
          <a:solidFill>
            <a:schemeClr val="lt1"/>
          </a:solidFill>
          <a:ln w="15875" cmpd="sng">
            <a:solidFill>
              <a:srgbClr val="00206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sz="240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DISTRIBUTOR:</a:t>
            </a:r>
          </a:p>
          <a:p>
            <a:pPr algn="l"/>
            <a:r>
              <a:rPr lang="en-US" sz="24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MAESTRO d.o.o.; Ljudevita Posavskog 18;</a:t>
            </a:r>
            <a:br>
              <a:rPr lang="en-US" sz="24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en-US" sz="24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10000 ZAGREB-CROATIA</a:t>
            </a:r>
          </a:p>
          <a:p>
            <a:pPr algn="l"/>
            <a:r>
              <a:rPr lang="en-US" sz="24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Mob: +385 98 277 733, Fax: +385 1 4655083</a:t>
            </a:r>
          </a:p>
          <a:p>
            <a:pPr algn="l"/>
            <a:r>
              <a:rPr lang="en-US" sz="24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E-mail: info@maestro-boats.com</a:t>
            </a:r>
          </a:p>
          <a:p>
            <a:pPr algn="l"/>
            <a:r>
              <a:rPr lang="en-US" sz="24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www.maestro-boats.com</a:t>
            </a:r>
            <a:endParaRPr lang="pl-PL" sz="2400" b="0">
              <a:solidFill>
                <a:srgbClr val="002060"/>
              </a:solidFill>
            </a:endParaRPr>
          </a:p>
        </xdr:txBody>
      </xdr:sp>
      <xdr:pic>
        <xdr:nvPicPr>
          <xdr:cNvPr id="13" name="Picture 12" descr="MAMEOOO.png">
            <a:extLst>
              <a:ext uri="{FF2B5EF4-FFF2-40B4-BE49-F238E27FC236}">
                <a16:creationId xmlns:a16="http://schemas.microsoft.com/office/drawing/2014/main" id="{17C69713-92BE-4747-BCE2-CB50180735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28274" y="787480"/>
            <a:ext cx="1600277" cy="1136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fleiderer.com/dach-de/produkte/dekore/detail/r20128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vendeck.com/en/vendeck/colors/" TargetMode="External"/><Relationship Id="rId1" Type="http://schemas.openxmlformats.org/officeDocument/2006/relationships/hyperlink" Target="https://www.spradling.eu/collections/diamant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pfleiderer.com/dach-de/produkte/dekore/detail/r30011" TargetMode="External"/><Relationship Id="rId4" Type="http://schemas.openxmlformats.org/officeDocument/2006/relationships/hyperlink" Target="https://www.pfleiderer.com/dach-de/produkte/dekore/detail/r5009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69"/>
  <sheetViews>
    <sheetView tabSelected="1" view="pageBreakPreview" topLeftCell="A220" zoomScale="40" zoomScaleNormal="40" zoomScaleSheetLayoutView="40" zoomScalePageLayoutView="40" workbookViewId="0">
      <selection activeCell="C6" sqref="C6"/>
    </sheetView>
  </sheetViews>
  <sheetFormatPr defaultColWidth="9" defaultRowHeight="46.5"/>
  <cols>
    <col min="1" max="1" width="12.42578125" style="5" customWidth="1"/>
    <col min="2" max="2" width="184.28515625" style="3" customWidth="1"/>
    <col min="3" max="3" width="42.7109375" style="6" customWidth="1"/>
    <col min="4" max="4" width="34.7109375" style="7" customWidth="1"/>
    <col min="5" max="5" width="25.7109375" style="8" customWidth="1"/>
    <col min="6" max="6" width="40.140625" style="9" customWidth="1"/>
    <col min="7" max="7" width="39.28515625" style="1" customWidth="1"/>
    <col min="8" max="8" width="39.140625" style="2" customWidth="1"/>
    <col min="9" max="9" width="21.85546875" style="3" customWidth="1"/>
    <col min="10" max="10" width="22.140625" style="3" customWidth="1"/>
    <col min="11" max="16" width="16.28515625" style="3" customWidth="1"/>
    <col min="17" max="17" width="13.85546875" style="3" customWidth="1"/>
    <col min="18" max="16384" width="9" style="3"/>
  </cols>
  <sheetData>
    <row r="1" spans="1:6" ht="41.85" customHeight="1">
      <c r="A1" s="11"/>
      <c r="B1" s="34"/>
      <c r="C1" s="4"/>
      <c r="D1" s="280"/>
      <c r="E1" s="280"/>
      <c r="F1" s="280"/>
    </row>
    <row r="2" spans="1:6" ht="41.85" customHeight="1">
      <c r="A2" s="11"/>
      <c r="B2" s="34"/>
      <c r="C2" s="67" t="s">
        <v>1</v>
      </c>
      <c r="D2" s="50"/>
      <c r="E2" s="49"/>
      <c r="F2" s="51"/>
    </row>
    <row r="3" spans="1:6" ht="41.85" customHeight="1">
      <c r="A3" s="11"/>
      <c r="B3" s="34"/>
      <c r="C3" s="4"/>
      <c r="D3" s="52"/>
      <c r="E3" s="48"/>
      <c r="F3" s="51"/>
    </row>
    <row r="4" spans="1:6" ht="41.85" customHeight="1">
      <c r="A4" s="11"/>
      <c r="B4" s="34"/>
      <c r="C4" s="4"/>
      <c r="D4" s="52"/>
      <c r="E4" s="48"/>
      <c r="F4" s="51"/>
    </row>
    <row r="5" spans="1:6" ht="41.85" customHeight="1">
      <c r="A5" s="11"/>
      <c r="B5" s="34"/>
      <c r="C5" s="4"/>
      <c r="D5" s="52"/>
      <c r="E5" s="48"/>
      <c r="F5" s="51"/>
    </row>
    <row r="6" spans="1:6" ht="41.85" customHeight="1">
      <c r="A6" s="11"/>
      <c r="B6" s="34"/>
      <c r="C6" s="4"/>
      <c r="D6" s="52"/>
      <c r="E6" s="48"/>
      <c r="F6" s="51"/>
    </row>
    <row r="7" spans="1:6" ht="33.75" customHeight="1">
      <c r="A7" s="11"/>
      <c r="B7" s="281" t="s">
        <v>7</v>
      </c>
      <c r="C7" s="281"/>
      <c r="D7" s="281"/>
      <c r="E7" s="294"/>
      <c r="F7" s="295"/>
    </row>
    <row r="8" spans="1:6" ht="48.75" customHeight="1" thickBot="1">
      <c r="A8" s="282" t="s">
        <v>24</v>
      </c>
      <c r="B8" s="282"/>
      <c r="C8" s="282"/>
      <c r="D8" s="282"/>
      <c r="E8" s="282"/>
      <c r="F8" s="282"/>
    </row>
    <row r="9" spans="1:6" ht="12.75" customHeight="1" thickTop="1">
      <c r="A9" s="31"/>
      <c r="B9" s="31"/>
      <c r="C9" s="62"/>
      <c r="D9" s="62"/>
      <c r="E9" s="62"/>
      <c r="F9" s="62"/>
    </row>
    <row r="10" spans="1:6" ht="60.75" customHeight="1">
      <c r="A10" s="11"/>
      <c r="B10" s="32" t="s">
        <v>243</v>
      </c>
      <c r="C10" s="286" t="s">
        <v>8</v>
      </c>
      <c r="D10" s="287"/>
      <c r="E10" s="292">
        <v>45839</v>
      </c>
      <c r="F10" s="293"/>
    </row>
    <row r="11" spans="1:6" ht="60.75" customHeight="1">
      <c r="A11" s="11"/>
      <c r="B11" s="33" t="s">
        <v>6</v>
      </c>
      <c r="C11" s="288" t="s">
        <v>25</v>
      </c>
      <c r="D11" s="289"/>
      <c r="E11" s="296">
        <f>E10+183</f>
        <v>46022</v>
      </c>
      <c r="F11" s="296"/>
    </row>
    <row r="12" spans="1:6" ht="60.75" customHeight="1">
      <c r="A12" s="11"/>
      <c r="B12" s="297" t="s">
        <v>90</v>
      </c>
      <c r="C12" s="63"/>
      <c r="D12" s="63"/>
      <c r="E12" s="64"/>
      <c r="F12" s="64"/>
    </row>
    <row r="13" spans="1:6" ht="74.25" customHeight="1">
      <c r="A13" s="34"/>
      <c r="B13" s="297"/>
      <c r="C13" s="274" t="s">
        <v>26</v>
      </c>
      <c r="D13" s="275"/>
      <c r="E13" s="274" t="s">
        <v>92</v>
      </c>
      <c r="F13" s="275"/>
    </row>
    <row r="14" spans="1:6" ht="60.75" customHeight="1">
      <c r="A14" s="11"/>
      <c r="B14" s="297"/>
      <c r="C14" s="290" t="s">
        <v>27</v>
      </c>
      <c r="D14" s="291"/>
      <c r="E14" s="274" t="s">
        <v>91</v>
      </c>
      <c r="F14" s="275"/>
    </row>
    <row r="15" spans="1:6" ht="85.5" customHeight="1">
      <c r="A15" s="11"/>
      <c r="B15" s="297"/>
      <c r="C15" s="274" t="s">
        <v>146</v>
      </c>
      <c r="D15" s="275"/>
      <c r="E15" s="272" t="s">
        <v>93</v>
      </c>
      <c r="F15" s="273"/>
    </row>
    <row r="16" spans="1:6" ht="60.75" customHeight="1">
      <c r="A16" s="11"/>
      <c r="B16" s="297"/>
      <c r="C16" s="65"/>
      <c r="D16" s="66"/>
      <c r="E16" s="65"/>
      <c r="F16" s="65"/>
    </row>
    <row r="17" spans="1:8" ht="60.75" customHeight="1">
      <c r="A17" s="11"/>
      <c r="B17" s="297"/>
      <c r="C17" s="272" t="s">
        <v>73</v>
      </c>
      <c r="D17" s="273"/>
      <c r="E17" s="272" t="s">
        <v>94</v>
      </c>
      <c r="F17" s="273"/>
    </row>
    <row r="18" spans="1:8" ht="60.75" customHeight="1">
      <c r="A18" s="11"/>
      <c r="B18" s="297"/>
      <c r="C18" s="272" t="s">
        <v>28</v>
      </c>
      <c r="D18" s="273"/>
      <c r="E18" s="274" t="s">
        <v>247</v>
      </c>
      <c r="F18" s="275"/>
    </row>
    <row r="19" spans="1:8" ht="13.5" customHeight="1">
      <c r="A19" s="11"/>
      <c r="B19" s="34"/>
      <c r="C19" s="34"/>
      <c r="D19" s="35"/>
      <c r="E19" s="34"/>
      <c r="F19" s="34"/>
    </row>
    <row r="20" spans="1:8" ht="53.25" customHeight="1">
      <c r="A20" s="277" t="s">
        <v>22</v>
      </c>
      <c r="B20" s="278"/>
      <c r="C20" s="278"/>
      <c r="D20" s="278"/>
      <c r="E20" s="278"/>
      <c r="F20" s="279"/>
    </row>
    <row r="21" spans="1:8" s="36" customFormat="1" ht="14.25" customHeight="1">
      <c r="A21" s="73"/>
      <c r="B21" s="73"/>
      <c r="C21" s="73"/>
      <c r="D21" s="73"/>
      <c r="E21" s="73"/>
      <c r="F21" s="73"/>
      <c r="G21" s="1"/>
      <c r="H21" s="2"/>
    </row>
    <row r="22" spans="1:8" s="36" customFormat="1" ht="54.6" customHeight="1">
      <c r="A22" s="74"/>
      <c r="B22" s="270" t="s">
        <v>29</v>
      </c>
      <c r="C22" s="270"/>
      <c r="D22" s="270"/>
      <c r="E22" s="270"/>
      <c r="F22" s="270"/>
      <c r="G22" s="1"/>
      <c r="H22" s="2"/>
    </row>
    <row r="23" spans="1:8" s="36" customFormat="1" ht="90" customHeight="1">
      <c r="A23" s="75">
        <v>1</v>
      </c>
      <c r="B23" s="283" t="s">
        <v>95</v>
      </c>
      <c r="C23" s="284"/>
      <c r="D23" s="284"/>
      <c r="E23" s="284"/>
      <c r="F23" s="284"/>
      <c r="G23" s="1"/>
      <c r="H23" s="2"/>
    </row>
    <row r="24" spans="1:8" s="36" customFormat="1" ht="70.900000000000006" customHeight="1">
      <c r="A24" s="75">
        <v>2</v>
      </c>
      <c r="B24" s="259" t="s">
        <v>96</v>
      </c>
      <c r="C24" s="259"/>
      <c r="D24" s="259"/>
      <c r="E24" s="259"/>
      <c r="F24" s="259"/>
      <c r="G24" s="1"/>
      <c r="H24" s="2"/>
    </row>
    <row r="25" spans="1:8" s="36" customFormat="1" ht="80.25" customHeight="1">
      <c r="A25" s="75">
        <v>3</v>
      </c>
      <c r="B25" s="211" t="s">
        <v>202</v>
      </c>
      <c r="C25" s="211"/>
      <c r="D25" s="211"/>
      <c r="E25" s="211"/>
      <c r="F25" s="211"/>
      <c r="G25" s="1"/>
      <c r="H25" s="2"/>
    </row>
    <row r="26" spans="1:8" ht="80.25" customHeight="1">
      <c r="A26" s="75">
        <v>4</v>
      </c>
      <c r="B26" s="211" t="s">
        <v>163</v>
      </c>
      <c r="C26" s="211"/>
      <c r="D26" s="211"/>
      <c r="E26" s="211"/>
      <c r="F26" s="211"/>
    </row>
    <row r="27" spans="1:8" ht="80.25" customHeight="1">
      <c r="A27" s="75">
        <v>5</v>
      </c>
      <c r="B27" s="258" t="s">
        <v>164</v>
      </c>
      <c r="C27" s="258"/>
      <c r="D27" s="258"/>
      <c r="E27" s="258"/>
      <c r="F27" s="258"/>
    </row>
    <row r="28" spans="1:8" ht="80.25" customHeight="1">
      <c r="A28" s="75">
        <v>6</v>
      </c>
      <c r="B28" s="59" t="s">
        <v>165</v>
      </c>
      <c r="C28" s="59"/>
      <c r="D28" s="60"/>
      <c r="E28" s="59"/>
      <c r="F28" s="61"/>
    </row>
    <row r="29" spans="1:8" ht="15.75" customHeight="1">
      <c r="A29" s="71"/>
      <c r="B29" s="285"/>
      <c r="C29" s="285"/>
      <c r="D29" s="285"/>
      <c r="E29" s="285"/>
      <c r="F29" s="285"/>
    </row>
    <row r="30" spans="1:8" ht="53.25" customHeight="1">
      <c r="A30" s="74"/>
      <c r="B30" s="263" t="s">
        <v>30</v>
      </c>
      <c r="C30" s="263"/>
      <c r="D30" s="263"/>
      <c r="E30" s="263"/>
      <c r="F30" s="263"/>
    </row>
    <row r="31" spans="1:8" ht="81.75" customHeight="1">
      <c r="A31" s="75">
        <v>7</v>
      </c>
      <c r="B31" s="59" t="s">
        <v>166</v>
      </c>
      <c r="C31" s="59"/>
      <c r="D31" s="59"/>
      <c r="E31" s="59"/>
      <c r="F31" s="59"/>
    </row>
    <row r="32" spans="1:8" ht="81.75" customHeight="1">
      <c r="A32" s="75">
        <v>8</v>
      </c>
      <c r="B32" s="258" t="s">
        <v>97</v>
      </c>
      <c r="C32" s="258"/>
      <c r="D32" s="258"/>
      <c r="E32" s="258"/>
      <c r="F32" s="258"/>
    </row>
    <row r="33" spans="1:8" ht="81.75" customHeight="1">
      <c r="A33" s="75">
        <v>9</v>
      </c>
      <c r="B33" s="258" t="s">
        <v>98</v>
      </c>
      <c r="C33" s="258"/>
      <c r="D33" s="258"/>
      <c r="E33" s="258"/>
      <c r="F33" s="258"/>
    </row>
    <row r="34" spans="1:8" ht="81.75" customHeight="1">
      <c r="A34" s="75">
        <v>10</v>
      </c>
      <c r="B34" s="258" t="s">
        <v>203</v>
      </c>
      <c r="C34" s="258"/>
      <c r="D34" s="258"/>
      <c r="E34" s="258"/>
      <c r="F34" s="258"/>
    </row>
    <row r="35" spans="1:8" s="37" customFormat="1" ht="81.75" customHeight="1">
      <c r="A35" s="75">
        <v>11</v>
      </c>
      <c r="B35" s="258" t="s">
        <v>167</v>
      </c>
      <c r="C35" s="258"/>
      <c r="D35" s="258"/>
      <c r="E35" s="258"/>
      <c r="F35" s="258"/>
      <c r="G35" s="1"/>
      <c r="H35" s="2"/>
    </row>
    <row r="36" spans="1:8" s="37" customFormat="1" ht="81.75" customHeight="1">
      <c r="A36" s="75">
        <v>12</v>
      </c>
      <c r="B36" s="59" t="s">
        <v>204</v>
      </c>
      <c r="C36" s="59"/>
      <c r="D36" s="59"/>
      <c r="E36" s="59"/>
      <c r="F36" s="59"/>
      <c r="G36" s="1"/>
      <c r="H36" s="2"/>
    </row>
    <row r="37" spans="1:8" s="37" customFormat="1" ht="81.75" customHeight="1">
      <c r="A37" s="75">
        <v>13</v>
      </c>
      <c r="B37" s="58" t="s">
        <v>205</v>
      </c>
      <c r="C37" s="58"/>
      <c r="D37" s="58"/>
      <c r="E37" s="58"/>
      <c r="F37" s="58"/>
      <c r="G37" s="1"/>
      <c r="H37" s="2"/>
    </row>
    <row r="38" spans="1:8" s="37" customFormat="1" ht="70.900000000000006" customHeight="1">
      <c r="A38" s="75">
        <v>14</v>
      </c>
      <c r="B38" s="58" t="s">
        <v>99</v>
      </c>
      <c r="C38" s="58"/>
      <c r="D38" s="58"/>
      <c r="E38" s="58"/>
      <c r="F38" s="58"/>
      <c r="G38" s="1"/>
      <c r="H38" s="2"/>
    </row>
    <row r="39" spans="1:8" s="38" customFormat="1" ht="81.75" customHeight="1">
      <c r="A39" s="75">
        <v>15</v>
      </c>
      <c r="B39" s="58" t="s">
        <v>168</v>
      </c>
      <c r="C39" s="58"/>
      <c r="D39" s="58"/>
      <c r="E39" s="58"/>
      <c r="F39" s="58"/>
      <c r="G39" s="1"/>
      <c r="H39" s="2"/>
    </row>
    <row r="40" spans="1:8" s="38" customFormat="1" ht="81.75" customHeight="1">
      <c r="A40" s="75">
        <v>16</v>
      </c>
      <c r="B40" s="211" t="s">
        <v>169</v>
      </c>
      <c r="C40" s="211"/>
      <c r="D40" s="211"/>
      <c r="E40" s="211"/>
      <c r="F40" s="211"/>
      <c r="G40" s="1"/>
      <c r="H40" s="2"/>
    </row>
    <row r="41" spans="1:8" s="39" customFormat="1" ht="14.25" customHeight="1">
      <c r="A41" s="71"/>
      <c r="B41" s="276"/>
      <c r="C41" s="276"/>
      <c r="D41" s="276"/>
      <c r="E41" s="276"/>
      <c r="F41" s="276"/>
      <c r="G41" s="1"/>
      <c r="H41" s="2"/>
    </row>
    <row r="42" spans="1:8" s="39" customFormat="1" ht="55.9" customHeight="1">
      <c r="A42" s="74"/>
      <c r="B42" s="263" t="s">
        <v>31</v>
      </c>
      <c r="C42" s="263"/>
      <c r="D42" s="263"/>
      <c r="E42" s="263"/>
      <c r="F42" s="263"/>
      <c r="G42" s="1"/>
      <c r="H42" s="2"/>
    </row>
    <row r="43" spans="1:8" s="39" customFormat="1" ht="79.900000000000006" customHeight="1">
      <c r="A43" s="75">
        <v>17</v>
      </c>
      <c r="B43" s="211" t="s">
        <v>100</v>
      </c>
      <c r="C43" s="211"/>
      <c r="D43" s="211"/>
      <c r="E43" s="211"/>
      <c r="F43" s="211"/>
      <c r="G43" s="1"/>
      <c r="H43" s="2"/>
    </row>
    <row r="44" spans="1:8" s="39" customFormat="1" ht="79.900000000000006" customHeight="1">
      <c r="A44" s="75">
        <v>18</v>
      </c>
      <c r="B44" s="211" t="s">
        <v>206</v>
      </c>
      <c r="C44" s="211"/>
      <c r="D44" s="211"/>
      <c r="E44" s="211"/>
      <c r="F44" s="211"/>
      <c r="G44" s="1"/>
    </row>
    <row r="45" spans="1:8" s="39" customFormat="1" ht="79.900000000000006" customHeight="1">
      <c r="A45" s="75">
        <v>19</v>
      </c>
      <c r="B45" s="211" t="s">
        <v>207</v>
      </c>
      <c r="C45" s="211"/>
      <c r="D45" s="211"/>
      <c r="E45" s="211"/>
      <c r="F45" s="211"/>
      <c r="G45" s="1"/>
    </row>
    <row r="46" spans="1:8" s="39" customFormat="1" ht="79.900000000000006" customHeight="1">
      <c r="A46" s="75">
        <v>20</v>
      </c>
      <c r="B46" s="211" t="s">
        <v>170</v>
      </c>
      <c r="C46" s="211"/>
      <c r="D46" s="211"/>
      <c r="E46" s="211"/>
      <c r="F46" s="211"/>
      <c r="G46" s="1"/>
    </row>
    <row r="47" spans="1:8" s="39" customFormat="1" ht="79.900000000000006" customHeight="1">
      <c r="A47" s="75">
        <v>21</v>
      </c>
      <c r="B47" s="211" t="s">
        <v>101</v>
      </c>
      <c r="C47" s="211"/>
      <c r="D47" s="211"/>
      <c r="E47" s="211"/>
      <c r="F47" s="211"/>
      <c r="G47" s="1"/>
    </row>
    <row r="48" spans="1:8" s="39" customFormat="1" ht="79.900000000000006" customHeight="1">
      <c r="A48" s="75">
        <v>22</v>
      </c>
      <c r="B48" s="258" t="s">
        <v>208</v>
      </c>
      <c r="C48" s="258"/>
      <c r="D48" s="258"/>
      <c r="E48" s="258"/>
      <c r="F48" s="258"/>
      <c r="G48" s="1"/>
    </row>
    <row r="49" spans="1:28" s="39" customFormat="1" ht="79.900000000000006" customHeight="1">
      <c r="A49" s="75">
        <v>23</v>
      </c>
      <c r="B49" s="59" t="s">
        <v>171</v>
      </c>
      <c r="C49" s="59"/>
      <c r="D49" s="59"/>
      <c r="E49" s="59"/>
      <c r="F49" s="59"/>
      <c r="G49" s="1"/>
    </row>
    <row r="50" spans="1:28" s="39" customFormat="1" ht="79.900000000000006" customHeight="1">
      <c r="A50" s="75">
        <v>24</v>
      </c>
      <c r="B50" s="59" t="s">
        <v>172</v>
      </c>
      <c r="C50" s="59"/>
      <c r="D50" s="60"/>
      <c r="E50" s="59"/>
      <c r="F50" s="61"/>
      <c r="G50" s="1"/>
    </row>
    <row r="51" spans="1:28" s="39" customFormat="1" ht="79.900000000000006" customHeight="1">
      <c r="A51" s="75">
        <v>25</v>
      </c>
      <c r="B51" s="211" t="s">
        <v>173</v>
      </c>
      <c r="C51" s="211"/>
      <c r="D51" s="211"/>
      <c r="E51" s="211"/>
      <c r="F51" s="211"/>
      <c r="G51" s="1"/>
      <c r="H51" s="2"/>
    </row>
    <row r="52" spans="1:28" s="39" customFormat="1" ht="79.5" customHeight="1">
      <c r="A52" s="75">
        <v>26</v>
      </c>
      <c r="B52" s="211" t="s">
        <v>211</v>
      </c>
      <c r="C52" s="211"/>
      <c r="D52" s="211"/>
      <c r="E52" s="211"/>
      <c r="F52" s="211"/>
      <c r="G52" s="1"/>
      <c r="H52" s="2"/>
    </row>
    <row r="53" spans="1:28" s="39" customFormat="1" ht="22.5" customHeight="1">
      <c r="A53" s="71"/>
      <c r="B53" s="73"/>
      <c r="C53" s="73"/>
      <c r="D53" s="70"/>
      <c r="E53" s="73"/>
      <c r="F53" s="77"/>
      <c r="G53" s="53" t="s">
        <v>72</v>
      </c>
    </row>
    <row r="54" spans="1:28" s="39" customFormat="1" ht="53.25" customHeight="1">
      <c r="A54" s="74"/>
      <c r="B54" s="270" t="s">
        <v>32</v>
      </c>
      <c r="C54" s="270"/>
      <c r="D54" s="270"/>
      <c r="E54" s="270"/>
      <c r="F54" s="270"/>
      <c r="G54" s="54" t="s">
        <v>232</v>
      </c>
      <c r="H54" s="54" t="s">
        <v>9</v>
      </c>
    </row>
    <row r="55" spans="1:28" s="39" customFormat="1" ht="79.900000000000006" customHeight="1">
      <c r="A55" s="75">
        <v>27</v>
      </c>
      <c r="B55" s="258" t="s">
        <v>102</v>
      </c>
      <c r="C55" s="258"/>
      <c r="D55" s="258"/>
      <c r="E55" s="258"/>
      <c r="F55" s="258"/>
      <c r="G55" s="54" t="s">
        <v>10</v>
      </c>
      <c r="H55" s="54" t="s">
        <v>227</v>
      </c>
    </row>
    <row r="56" spans="1:28" s="39" customFormat="1" ht="79.900000000000006" customHeight="1">
      <c r="A56" s="75">
        <v>28</v>
      </c>
      <c r="B56" s="211" t="s">
        <v>103</v>
      </c>
      <c r="C56" s="211"/>
      <c r="D56" s="211"/>
      <c r="E56" s="211"/>
      <c r="F56" s="211"/>
      <c r="G56" s="54" t="s">
        <v>11</v>
      </c>
      <c r="H56" s="54" t="s">
        <v>228</v>
      </c>
    </row>
    <row r="57" spans="1:28" s="39" customFormat="1" ht="79.900000000000006" customHeight="1">
      <c r="A57" s="75">
        <v>29</v>
      </c>
      <c r="B57" s="258" t="s">
        <v>209</v>
      </c>
      <c r="C57" s="258"/>
      <c r="D57" s="258"/>
      <c r="E57" s="258"/>
      <c r="F57" s="258"/>
      <c r="G57" s="54" t="s">
        <v>12</v>
      </c>
      <c r="H57" s="54" t="s">
        <v>229</v>
      </c>
    </row>
    <row r="58" spans="1:28" s="39" customFormat="1" ht="79.900000000000006" customHeight="1">
      <c r="A58" s="75">
        <v>30</v>
      </c>
      <c r="B58" s="258" t="s">
        <v>210</v>
      </c>
      <c r="C58" s="258"/>
      <c r="D58" s="258"/>
      <c r="E58" s="258"/>
      <c r="F58" s="258"/>
      <c r="G58" s="54" t="s">
        <v>80</v>
      </c>
      <c r="H58" s="54" t="s">
        <v>230</v>
      </c>
    </row>
    <row r="59" spans="1:28" s="39" customFormat="1" ht="79.900000000000006" customHeight="1">
      <c r="A59" s="75">
        <v>31</v>
      </c>
      <c r="B59" s="258" t="s">
        <v>233</v>
      </c>
      <c r="C59" s="258"/>
      <c r="D59" s="258"/>
      <c r="E59" s="258"/>
      <c r="F59" s="258"/>
      <c r="G59" s="54" t="s">
        <v>81</v>
      </c>
      <c r="H59" s="54" t="s">
        <v>231</v>
      </c>
    </row>
    <row r="60" spans="1:28" s="39" customFormat="1" ht="79.900000000000006" customHeight="1">
      <c r="A60" s="75">
        <v>32</v>
      </c>
      <c r="B60" s="211" t="s">
        <v>212</v>
      </c>
      <c r="C60" s="211"/>
      <c r="D60" s="211"/>
      <c r="E60" s="211"/>
      <c r="F60" s="211"/>
      <c r="G60" s="54" t="s">
        <v>244</v>
      </c>
      <c r="H60" s="54" t="s">
        <v>245</v>
      </c>
    </row>
    <row r="61" spans="1:28" s="39" customFormat="1" ht="79.900000000000006" customHeight="1">
      <c r="A61" s="75">
        <v>33</v>
      </c>
      <c r="B61" s="211" t="s">
        <v>104</v>
      </c>
      <c r="C61" s="211"/>
      <c r="D61" s="211"/>
      <c r="E61" s="211"/>
      <c r="F61" s="211"/>
      <c r="G61" s="268" t="s">
        <v>246</v>
      </c>
      <c r="H61" s="268"/>
      <c r="I61" s="268"/>
      <c r="J61" s="268"/>
      <c r="K61" s="268"/>
      <c r="L61" s="268"/>
      <c r="M61" s="268"/>
      <c r="N61" s="268"/>
      <c r="O61" s="268"/>
      <c r="P61" s="268"/>
      <c r="Q61" s="268"/>
      <c r="R61" s="268"/>
      <c r="S61" s="268"/>
      <c r="T61" s="268"/>
      <c r="U61" s="268"/>
      <c r="V61" s="268"/>
      <c r="W61" s="268"/>
      <c r="X61" s="268"/>
      <c r="Y61" s="268"/>
      <c r="Z61" s="41"/>
      <c r="AA61" s="41"/>
      <c r="AB61" s="41"/>
    </row>
    <row r="62" spans="1:28" s="39" customFormat="1" ht="96.6" customHeight="1">
      <c r="A62" s="75">
        <v>34</v>
      </c>
      <c r="B62" s="211" t="s">
        <v>105</v>
      </c>
      <c r="C62" s="211"/>
      <c r="D62" s="211"/>
      <c r="E62" s="211"/>
      <c r="F62" s="211"/>
      <c r="G62" s="1"/>
      <c r="H62" s="2"/>
    </row>
    <row r="63" spans="1:28" s="39" customFormat="1" ht="79.900000000000006" customHeight="1">
      <c r="A63" s="75">
        <v>35</v>
      </c>
      <c r="B63" s="211" t="s">
        <v>234</v>
      </c>
      <c r="C63" s="211"/>
      <c r="D63" s="211"/>
      <c r="E63" s="211"/>
      <c r="F63" s="211"/>
      <c r="G63" s="1"/>
      <c r="H63" s="2"/>
    </row>
    <row r="64" spans="1:28" s="39" customFormat="1" ht="79.900000000000006" customHeight="1">
      <c r="A64" s="75">
        <v>36</v>
      </c>
      <c r="B64" s="258" t="s">
        <v>213</v>
      </c>
      <c r="C64" s="258"/>
      <c r="D64" s="258"/>
      <c r="E64" s="258"/>
      <c r="F64" s="258"/>
      <c r="G64" s="1"/>
      <c r="H64" s="2"/>
    </row>
    <row r="65" spans="1:25" s="39" customFormat="1" ht="79.900000000000006" customHeight="1">
      <c r="A65" s="75">
        <v>37</v>
      </c>
      <c r="B65" s="211" t="s">
        <v>106</v>
      </c>
      <c r="C65" s="211"/>
      <c r="D65" s="211"/>
      <c r="E65" s="211"/>
      <c r="F65" s="211"/>
      <c r="G65" s="1"/>
      <c r="H65" s="2"/>
    </row>
    <row r="66" spans="1:25" s="39" customFormat="1" ht="79.900000000000006" customHeight="1">
      <c r="A66" s="75">
        <v>38</v>
      </c>
      <c r="B66" s="211" t="s">
        <v>214</v>
      </c>
      <c r="C66" s="211"/>
      <c r="D66" s="211"/>
      <c r="E66" s="211"/>
      <c r="F66" s="211"/>
      <c r="G66" s="1"/>
      <c r="H66" s="2"/>
    </row>
    <row r="67" spans="1:25" s="39" customFormat="1" ht="79.900000000000006" customHeight="1">
      <c r="A67" s="75">
        <v>39</v>
      </c>
      <c r="B67" s="211" t="s">
        <v>107</v>
      </c>
      <c r="C67" s="211"/>
      <c r="D67" s="211"/>
      <c r="E67" s="211"/>
      <c r="F67" s="211"/>
      <c r="G67" s="1"/>
      <c r="H67" s="2"/>
    </row>
    <row r="68" spans="1:25" s="39" customFormat="1" ht="79.900000000000006" customHeight="1">
      <c r="A68" s="75">
        <v>40</v>
      </c>
      <c r="B68" s="211" t="s">
        <v>108</v>
      </c>
      <c r="C68" s="211"/>
      <c r="D68" s="211"/>
      <c r="E68" s="211"/>
      <c r="F68" s="211"/>
      <c r="G68" s="1"/>
      <c r="H68" s="2"/>
    </row>
    <row r="69" spans="1:25" s="39" customFormat="1" ht="15.75" customHeight="1">
      <c r="A69" s="71"/>
      <c r="B69" s="271"/>
      <c r="C69" s="271"/>
      <c r="D69" s="271"/>
      <c r="E69" s="271"/>
      <c r="F69" s="271"/>
      <c r="G69" s="1"/>
      <c r="H69" s="2"/>
    </row>
    <row r="70" spans="1:25" s="39" customFormat="1" ht="55.9" customHeight="1">
      <c r="A70" s="74"/>
      <c r="B70" s="263" t="s">
        <v>33</v>
      </c>
      <c r="C70" s="263"/>
      <c r="D70" s="263"/>
      <c r="E70" s="263"/>
      <c r="F70" s="263"/>
      <c r="G70" s="269" t="s">
        <v>6</v>
      </c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</row>
    <row r="71" spans="1:25" s="39" customFormat="1" ht="79.900000000000006" customHeight="1">
      <c r="A71" s="75">
        <v>41</v>
      </c>
      <c r="B71" s="211" t="s">
        <v>174</v>
      </c>
      <c r="C71" s="211"/>
      <c r="D71" s="211"/>
      <c r="E71" s="211"/>
      <c r="F71" s="211"/>
      <c r="G71" s="1"/>
    </row>
    <row r="72" spans="1:25" s="38" customFormat="1" ht="79.900000000000006" customHeight="1">
      <c r="A72" s="75">
        <v>42</v>
      </c>
      <c r="B72" s="258" t="s">
        <v>109</v>
      </c>
      <c r="C72" s="258"/>
      <c r="D72" s="258"/>
      <c r="E72" s="258"/>
      <c r="F72" s="258"/>
      <c r="G72" s="1"/>
    </row>
    <row r="73" spans="1:25" s="38" customFormat="1" ht="79.900000000000006" customHeight="1">
      <c r="A73" s="75">
        <v>43</v>
      </c>
      <c r="B73" s="258" t="s">
        <v>215</v>
      </c>
      <c r="C73" s="258"/>
      <c r="D73" s="258"/>
      <c r="E73" s="258"/>
      <c r="F73" s="258"/>
      <c r="G73" s="1"/>
    </row>
    <row r="74" spans="1:25" s="39" customFormat="1" ht="79.900000000000006" customHeight="1">
      <c r="A74" s="75">
        <v>43</v>
      </c>
      <c r="B74" s="258" t="s">
        <v>216</v>
      </c>
      <c r="C74" s="258"/>
      <c r="D74" s="258"/>
      <c r="E74" s="258"/>
      <c r="F74" s="258"/>
      <c r="G74" s="1"/>
    </row>
    <row r="75" spans="1:25" s="39" customFormat="1" ht="79.900000000000006" customHeight="1">
      <c r="A75" s="75">
        <v>44</v>
      </c>
      <c r="B75" s="258" t="s">
        <v>110</v>
      </c>
      <c r="C75" s="258"/>
      <c r="D75" s="258"/>
      <c r="E75" s="258"/>
      <c r="F75" s="258"/>
      <c r="G75" s="1"/>
    </row>
    <row r="76" spans="1:25" s="39" customFormat="1" ht="79.900000000000006" customHeight="1">
      <c r="A76" s="75">
        <v>45</v>
      </c>
      <c r="B76" s="258" t="s">
        <v>111</v>
      </c>
      <c r="C76" s="258"/>
      <c r="D76" s="258"/>
      <c r="E76" s="258"/>
      <c r="F76" s="258"/>
      <c r="G76" s="1"/>
      <c r="H76" s="2"/>
    </row>
    <row r="77" spans="1:25" s="39" customFormat="1" ht="15" customHeight="1">
      <c r="A77" s="71"/>
      <c r="B77" s="73"/>
      <c r="C77" s="73"/>
      <c r="D77" s="73"/>
      <c r="E77" s="73"/>
      <c r="F77" s="73"/>
      <c r="G77" s="1"/>
      <c r="H77" s="2"/>
    </row>
    <row r="78" spans="1:25" s="39" customFormat="1" ht="51" customHeight="1">
      <c r="A78" s="74"/>
      <c r="B78" s="270" t="s">
        <v>34</v>
      </c>
      <c r="C78" s="270"/>
      <c r="D78" s="270"/>
      <c r="E78" s="270"/>
      <c r="F78" s="270"/>
      <c r="G78" s="1"/>
      <c r="H78" s="2"/>
    </row>
    <row r="79" spans="1:25" s="39" customFormat="1" ht="79.900000000000006" customHeight="1">
      <c r="A79" s="75">
        <v>46</v>
      </c>
      <c r="B79" s="211" t="s">
        <v>217</v>
      </c>
      <c r="C79" s="211"/>
      <c r="D79" s="211"/>
      <c r="E79" s="211"/>
      <c r="F79" s="211"/>
      <c r="G79" s="1"/>
      <c r="H79" s="2"/>
    </row>
    <row r="80" spans="1:25" s="39" customFormat="1" ht="79.900000000000006" customHeight="1">
      <c r="A80" s="75">
        <v>47</v>
      </c>
      <c r="B80" s="211" t="s">
        <v>235</v>
      </c>
      <c r="C80" s="211"/>
      <c r="D80" s="211"/>
      <c r="E80" s="211"/>
      <c r="F80" s="211"/>
      <c r="G80" s="1"/>
      <c r="H80" s="2"/>
    </row>
    <row r="81" spans="1:28" s="39" customFormat="1" ht="79.900000000000006" customHeight="1">
      <c r="A81" s="75">
        <v>48</v>
      </c>
      <c r="B81" s="211" t="s">
        <v>236</v>
      </c>
      <c r="C81" s="211"/>
      <c r="D81" s="211"/>
      <c r="E81" s="211"/>
      <c r="F81" s="211"/>
      <c r="G81" s="1"/>
      <c r="H81" s="2"/>
    </row>
    <row r="82" spans="1:28" s="39" customFormat="1" ht="79.900000000000006" customHeight="1">
      <c r="A82" s="75">
        <v>49</v>
      </c>
      <c r="B82" s="259" t="s">
        <v>218</v>
      </c>
      <c r="C82" s="259"/>
      <c r="D82" s="259"/>
      <c r="E82" s="259"/>
      <c r="F82" s="259"/>
      <c r="G82" s="1"/>
      <c r="H82" s="2"/>
    </row>
    <row r="83" spans="1:28" s="39" customFormat="1" ht="79.900000000000006" customHeight="1">
      <c r="A83" s="75">
        <v>50</v>
      </c>
      <c r="B83" s="258" t="s">
        <v>112</v>
      </c>
      <c r="C83" s="258"/>
      <c r="D83" s="258"/>
      <c r="E83" s="258"/>
      <c r="F83" s="258"/>
      <c r="G83" s="1"/>
      <c r="H83" s="2"/>
    </row>
    <row r="84" spans="1:28" s="39" customFormat="1" ht="79.900000000000006" customHeight="1">
      <c r="A84" s="75">
        <v>51</v>
      </c>
      <c r="B84" s="211" t="s">
        <v>175</v>
      </c>
      <c r="C84" s="211"/>
      <c r="D84" s="211"/>
      <c r="E84" s="211"/>
      <c r="F84" s="211"/>
      <c r="G84" s="1"/>
      <c r="H84" s="2"/>
    </row>
    <row r="85" spans="1:28" s="39" customFormat="1" ht="79.900000000000006" customHeight="1">
      <c r="A85" s="75">
        <v>52</v>
      </c>
      <c r="B85" s="211" t="s">
        <v>176</v>
      </c>
      <c r="C85" s="211"/>
      <c r="D85" s="211"/>
      <c r="E85" s="211"/>
      <c r="F85" s="211"/>
      <c r="AA85" s="40"/>
      <c r="AB85" s="40"/>
    </row>
    <row r="86" spans="1:28" s="39" customFormat="1" ht="79.900000000000006" customHeight="1">
      <c r="A86" s="75">
        <v>53</v>
      </c>
      <c r="B86" s="211" t="s">
        <v>113</v>
      </c>
      <c r="C86" s="211"/>
      <c r="D86" s="211"/>
      <c r="E86" s="211"/>
      <c r="F86" s="211"/>
      <c r="G86" s="1"/>
      <c r="H86" s="2"/>
    </row>
    <row r="87" spans="1:28" s="39" customFormat="1" ht="79.900000000000006" customHeight="1">
      <c r="A87" s="75">
        <v>54</v>
      </c>
      <c r="B87" s="211" t="s">
        <v>177</v>
      </c>
      <c r="C87" s="211"/>
      <c r="D87" s="211"/>
      <c r="E87" s="211"/>
      <c r="F87" s="211"/>
      <c r="G87" s="1"/>
      <c r="H87" s="2"/>
    </row>
    <row r="88" spans="1:28" s="39" customFormat="1" ht="79.900000000000006" customHeight="1">
      <c r="A88" s="75">
        <v>55</v>
      </c>
      <c r="B88" s="258" t="s">
        <v>114</v>
      </c>
      <c r="C88" s="258"/>
      <c r="D88" s="258"/>
      <c r="E88" s="258"/>
      <c r="F88" s="258"/>
      <c r="G88" s="1"/>
    </row>
    <row r="89" spans="1:28" s="39" customFormat="1" ht="14.25" customHeight="1">
      <c r="A89" s="71"/>
      <c r="B89" s="76"/>
      <c r="C89" s="76"/>
      <c r="D89" s="78"/>
      <c r="E89" s="76"/>
      <c r="F89" s="79"/>
      <c r="G89" s="1"/>
      <c r="H89" s="2"/>
    </row>
    <row r="90" spans="1:28" s="39" customFormat="1" ht="53.25" customHeight="1">
      <c r="A90" s="74"/>
      <c r="B90" s="263" t="s">
        <v>89</v>
      </c>
      <c r="C90" s="263"/>
      <c r="D90" s="263"/>
      <c r="E90" s="263"/>
      <c r="F90" s="263"/>
      <c r="G90" s="1"/>
      <c r="H90" s="2"/>
    </row>
    <row r="91" spans="1:28" s="39" customFormat="1" ht="79.900000000000006" customHeight="1">
      <c r="A91" s="75">
        <v>56</v>
      </c>
      <c r="B91" s="258" t="s">
        <v>178</v>
      </c>
      <c r="C91" s="258"/>
      <c r="D91" s="258"/>
      <c r="E91" s="258"/>
      <c r="F91" s="258"/>
      <c r="G91" s="1"/>
      <c r="H91" s="2"/>
    </row>
    <row r="92" spans="1:28" s="39" customFormat="1" ht="79.900000000000006" customHeight="1">
      <c r="A92" s="75">
        <v>57</v>
      </c>
      <c r="B92" s="258" t="s">
        <v>115</v>
      </c>
      <c r="C92" s="258"/>
      <c r="D92" s="258"/>
      <c r="E92" s="258"/>
      <c r="F92" s="258"/>
      <c r="G92" s="1"/>
      <c r="H92" s="2"/>
    </row>
    <row r="93" spans="1:28" s="39" customFormat="1" ht="79.900000000000006" customHeight="1">
      <c r="A93" s="75">
        <v>58</v>
      </c>
      <c r="B93" s="258" t="s">
        <v>179</v>
      </c>
      <c r="C93" s="258"/>
      <c r="D93" s="258"/>
      <c r="E93" s="258"/>
      <c r="F93" s="258"/>
      <c r="G93" s="1"/>
      <c r="H93" s="2"/>
    </row>
    <row r="94" spans="1:28" s="37" customFormat="1" ht="49.9" customHeight="1">
      <c r="A94" s="74"/>
      <c r="B94" s="263" t="s">
        <v>3</v>
      </c>
      <c r="C94" s="263"/>
      <c r="D94" s="263"/>
      <c r="E94" s="263"/>
      <c r="F94" s="263"/>
      <c r="G94" s="1"/>
      <c r="H94" s="2"/>
    </row>
    <row r="95" spans="1:28" s="37" customFormat="1" ht="79.900000000000006" customHeight="1">
      <c r="A95" s="75">
        <v>59</v>
      </c>
      <c r="B95" s="258" t="s">
        <v>116</v>
      </c>
      <c r="C95" s="258"/>
      <c r="D95" s="258"/>
      <c r="E95" s="258"/>
      <c r="F95" s="258"/>
      <c r="G95" s="1"/>
      <c r="H95" s="2"/>
    </row>
    <row r="96" spans="1:28" s="37" customFormat="1" ht="79.900000000000006" customHeight="1">
      <c r="A96" s="75">
        <v>60</v>
      </c>
      <c r="B96" s="264" t="s">
        <v>180</v>
      </c>
      <c r="C96" s="264"/>
      <c r="D96" s="264"/>
      <c r="E96" s="264"/>
      <c r="F96" s="264"/>
      <c r="G96" s="1"/>
      <c r="H96" s="2"/>
    </row>
    <row r="97" spans="1:8" s="37" customFormat="1" ht="79.5" customHeight="1">
      <c r="A97" s="75">
        <v>61</v>
      </c>
      <c r="B97" s="259" t="s">
        <v>117</v>
      </c>
      <c r="C97" s="259"/>
      <c r="D97" s="259"/>
      <c r="E97" s="259"/>
      <c r="F97" s="259"/>
      <c r="G97" s="1"/>
      <c r="H97" s="2"/>
    </row>
    <row r="98" spans="1:8" s="37" customFormat="1" ht="14.25" customHeight="1">
      <c r="A98" s="71"/>
      <c r="B98" s="68"/>
      <c r="C98" s="69"/>
      <c r="D98" s="70"/>
      <c r="E98" s="71"/>
      <c r="F98" s="72"/>
      <c r="G98" s="42"/>
      <c r="H98" s="43"/>
    </row>
    <row r="99" spans="1:8" s="37" customFormat="1" ht="54" customHeight="1">
      <c r="A99" s="80" t="s">
        <v>13</v>
      </c>
      <c r="B99" s="81" t="s">
        <v>35</v>
      </c>
      <c r="C99" s="82"/>
      <c r="D99" s="82"/>
      <c r="E99" s="82"/>
      <c r="F99" s="83">
        <v>90000</v>
      </c>
      <c r="G99" s="1"/>
      <c r="H99" s="21"/>
    </row>
    <row r="100" spans="1:8" ht="15.75" customHeight="1">
      <c r="A100" s="11"/>
      <c r="B100" s="11"/>
      <c r="C100" s="11"/>
      <c r="D100" s="11"/>
      <c r="E100" s="11"/>
      <c r="F100" s="11"/>
      <c r="H100" s="21"/>
    </row>
    <row r="101" spans="1:8" ht="39" customHeight="1">
      <c r="A101" s="267" t="s">
        <v>88</v>
      </c>
      <c r="B101" s="267"/>
      <c r="C101" s="267"/>
      <c r="D101" s="267"/>
      <c r="E101" s="267"/>
      <c r="F101" s="267"/>
      <c r="G101" s="55"/>
      <c r="H101" s="21"/>
    </row>
    <row r="102" spans="1:8" ht="14.25" customHeight="1">
      <c r="A102" s="11"/>
      <c r="B102" s="44"/>
      <c r="C102" s="44"/>
      <c r="D102" s="45"/>
      <c r="E102" s="44"/>
      <c r="F102" s="46"/>
      <c r="H102" s="21"/>
    </row>
    <row r="103" spans="1:8" ht="48" customHeight="1">
      <c r="A103" s="260" t="s">
        <v>36</v>
      </c>
      <c r="B103" s="261"/>
      <c r="C103" s="261"/>
      <c r="D103" s="261"/>
      <c r="E103" s="261"/>
      <c r="F103" s="262"/>
      <c r="H103" s="21"/>
    </row>
    <row r="104" spans="1:8" ht="25.15" customHeight="1">
      <c r="A104" s="71"/>
      <c r="B104" s="76"/>
      <c r="C104" s="87"/>
      <c r="D104" s="60"/>
      <c r="E104" s="88"/>
      <c r="F104" s="89"/>
      <c r="G104" s="47"/>
      <c r="H104" s="21"/>
    </row>
    <row r="105" spans="1:8" ht="56.45" customHeight="1" thickBot="1">
      <c r="A105" s="331" t="s">
        <v>37</v>
      </c>
      <c r="B105" s="332"/>
      <c r="C105" s="333"/>
      <c r="D105" s="90" t="s">
        <v>4</v>
      </c>
      <c r="E105" s="91" t="s">
        <v>2</v>
      </c>
      <c r="F105" s="92" t="s">
        <v>5</v>
      </c>
      <c r="G105" s="22"/>
      <c r="H105" s="21"/>
    </row>
    <row r="106" spans="1:8" ht="72" customHeight="1" thickBot="1">
      <c r="A106" s="93">
        <v>1</v>
      </c>
      <c r="B106" s="334" t="s">
        <v>118</v>
      </c>
      <c r="C106" s="335"/>
      <c r="D106" s="178">
        <v>1800</v>
      </c>
      <c r="E106" s="201">
        <v>0</v>
      </c>
      <c r="F106" s="187">
        <f>E106*D106</f>
        <v>0</v>
      </c>
      <c r="G106" s="22"/>
      <c r="H106" s="21"/>
    </row>
    <row r="107" spans="1:8" s="30" customFormat="1" ht="72" customHeight="1" thickBot="1">
      <c r="A107" s="93">
        <v>2</v>
      </c>
      <c r="B107" s="211" t="s">
        <v>119</v>
      </c>
      <c r="C107" s="212"/>
      <c r="D107" s="178">
        <v>2990</v>
      </c>
      <c r="E107" s="201">
        <v>0</v>
      </c>
      <c r="F107" s="187">
        <f>E107*D107</f>
        <v>0</v>
      </c>
      <c r="G107" s="22"/>
      <c r="H107" s="21"/>
    </row>
    <row r="108" spans="1:8" ht="72" customHeight="1" thickBot="1">
      <c r="A108" s="93">
        <v>3</v>
      </c>
      <c r="B108" s="211" t="s">
        <v>120</v>
      </c>
      <c r="C108" s="212"/>
      <c r="D108" s="178">
        <v>890</v>
      </c>
      <c r="E108" s="201">
        <v>0</v>
      </c>
      <c r="F108" s="187">
        <f>E108*D108</f>
        <v>0</v>
      </c>
      <c r="G108" s="22"/>
      <c r="H108" s="21"/>
    </row>
    <row r="109" spans="1:8" ht="72" customHeight="1" thickBot="1">
      <c r="A109" s="93">
        <v>4</v>
      </c>
      <c r="B109" s="211" t="s">
        <v>121</v>
      </c>
      <c r="C109" s="212"/>
      <c r="D109" s="178">
        <v>290</v>
      </c>
      <c r="E109" s="176">
        <v>0</v>
      </c>
      <c r="F109" s="170">
        <f>D109*E109</f>
        <v>0</v>
      </c>
      <c r="G109" s="22"/>
      <c r="H109" s="21"/>
    </row>
    <row r="110" spans="1:8" ht="15" customHeight="1">
      <c r="A110" s="265"/>
      <c r="B110" s="266"/>
      <c r="C110" s="266"/>
      <c r="D110" s="266"/>
      <c r="E110" s="266"/>
      <c r="F110" s="266"/>
      <c r="G110" s="22"/>
      <c r="H110" s="21"/>
    </row>
    <row r="111" spans="1:8" ht="56.45" customHeight="1" thickBot="1">
      <c r="A111" s="329" t="s">
        <v>38</v>
      </c>
      <c r="B111" s="326"/>
      <c r="C111" s="326"/>
      <c r="D111" s="326"/>
      <c r="E111" s="326"/>
      <c r="F111" s="330"/>
      <c r="G111" s="22"/>
      <c r="H111" s="21"/>
    </row>
    <row r="112" spans="1:8" ht="72" customHeight="1" thickBot="1">
      <c r="A112" s="94">
        <v>5</v>
      </c>
      <c r="B112" s="216" t="s">
        <v>237</v>
      </c>
      <c r="C112" s="217"/>
      <c r="D112" s="198">
        <v>690</v>
      </c>
      <c r="E112" s="201">
        <v>0</v>
      </c>
      <c r="F112" s="170">
        <f>D112*E112</f>
        <v>0</v>
      </c>
      <c r="G112" s="22"/>
      <c r="H112" s="21"/>
    </row>
    <row r="113" spans="1:9" ht="72" customHeight="1" thickBot="1">
      <c r="A113" s="95">
        <v>6</v>
      </c>
      <c r="B113" s="211" t="s">
        <v>238</v>
      </c>
      <c r="C113" s="212"/>
      <c r="D113" s="198">
        <v>1990</v>
      </c>
      <c r="E113" s="201">
        <v>0</v>
      </c>
      <c r="F113" s="170">
        <f>D113*E113</f>
        <v>0</v>
      </c>
      <c r="G113" s="22"/>
      <c r="H113" s="21"/>
    </row>
    <row r="114" spans="1:9" ht="72" customHeight="1" thickBot="1">
      <c r="A114" s="95">
        <v>7</v>
      </c>
      <c r="B114" s="218" t="s">
        <v>181</v>
      </c>
      <c r="C114" s="219"/>
      <c r="D114" s="178">
        <v>3990</v>
      </c>
      <c r="E114" s="201">
        <v>0</v>
      </c>
      <c r="F114" s="170">
        <f t="shared" ref="F114" si="0">D114*E114</f>
        <v>0</v>
      </c>
      <c r="G114" s="22"/>
      <c r="H114" s="21"/>
    </row>
    <row r="115" spans="1:9" ht="72" customHeight="1" thickBot="1">
      <c r="A115" s="95">
        <v>8</v>
      </c>
      <c r="B115" s="211" t="s">
        <v>182</v>
      </c>
      <c r="C115" s="212"/>
      <c r="D115" s="198">
        <v>1290</v>
      </c>
      <c r="E115" s="201">
        <v>0</v>
      </c>
      <c r="F115" s="187">
        <f>E115*D115</f>
        <v>0</v>
      </c>
      <c r="G115" s="22"/>
      <c r="H115" s="23"/>
    </row>
    <row r="116" spans="1:9" ht="72" customHeight="1" thickBot="1">
      <c r="A116" s="95">
        <v>9</v>
      </c>
      <c r="B116" s="211" t="s">
        <v>149</v>
      </c>
      <c r="C116" s="212"/>
      <c r="D116" s="199">
        <v>990</v>
      </c>
      <c r="E116" s="176">
        <v>0</v>
      </c>
      <c r="F116" s="187">
        <f>E116*D116</f>
        <v>0</v>
      </c>
      <c r="G116" s="22"/>
      <c r="H116" s="23"/>
    </row>
    <row r="117" spans="1:9" ht="72" customHeight="1" thickBot="1">
      <c r="A117" s="95">
        <v>10</v>
      </c>
      <c r="B117" s="218" t="s">
        <v>183</v>
      </c>
      <c r="C117" s="219"/>
      <c r="D117" s="200">
        <v>1990</v>
      </c>
      <c r="E117" s="191">
        <v>0</v>
      </c>
      <c r="F117" s="187">
        <f>E117*D117</f>
        <v>0</v>
      </c>
      <c r="G117" s="22"/>
      <c r="H117" s="23"/>
    </row>
    <row r="118" spans="1:9" ht="15.75" customHeight="1">
      <c r="A118" s="95"/>
      <c r="B118" s="58"/>
      <c r="C118" s="58"/>
      <c r="D118" s="70"/>
      <c r="E118" s="96"/>
      <c r="F118" s="97"/>
      <c r="G118" s="22"/>
      <c r="H118" s="23"/>
    </row>
    <row r="119" spans="1:9" ht="56.45" customHeight="1" thickBot="1">
      <c r="A119" s="322" t="s">
        <v>39</v>
      </c>
      <c r="B119" s="323"/>
      <c r="C119" s="323"/>
      <c r="D119" s="323"/>
      <c r="E119" s="324"/>
      <c r="F119" s="325"/>
      <c r="G119" s="22"/>
      <c r="H119" s="23"/>
      <c r="I119" s="19"/>
    </row>
    <row r="120" spans="1:9" ht="71.25" customHeight="1" thickBot="1">
      <c r="A120" s="95">
        <v>11</v>
      </c>
      <c r="B120" s="211" t="s">
        <v>184</v>
      </c>
      <c r="C120" s="212"/>
      <c r="D120" s="197">
        <v>2470</v>
      </c>
      <c r="E120" s="176">
        <v>0</v>
      </c>
      <c r="F120" s="196">
        <f>D120*E120</f>
        <v>0</v>
      </c>
      <c r="G120" s="22"/>
      <c r="H120" s="23"/>
      <c r="I120" s="19"/>
    </row>
    <row r="121" spans="1:9" ht="71.25" customHeight="1" thickBot="1">
      <c r="A121" s="95">
        <v>12</v>
      </c>
      <c r="B121" s="211" t="s">
        <v>185</v>
      </c>
      <c r="C121" s="212"/>
      <c r="D121" s="198">
        <v>595</v>
      </c>
      <c r="E121" s="202">
        <v>0</v>
      </c>
      <c r="F121" s="170">
        <f>D121*E121</f>
        <v>0</v>
      </c>
      <c r="G121" s="22"/>
      <c r="H121" s="23"/>
      <c r="I121" s="19"/>
    </row>
    <row r="122" spans="1:9" ht="71.25" customHeight="1" thickBot="1">
      <c r="A122" s="95">
        <v>13</v>
      </c>
      <c r="B122" s="218" t="s">
        <v>186</v>
      </c>
      <c r="C122" s="219"/>
      <c r="D122" s="198">
        <v>490</v>
      </c>
      <c r="E122" s="201">
        <v>0</v>
      </c>
      <c r="F122" s="170">
        <f>D122*E122</f>
        <v>0</v>
      </c>
      <c r="G122" s="22"/>
      <c r="H122" s="21"/>
      <c r="I122" s="19"/>
    </row>
    <row r="123" spans="1:9" ht="71.25" customHeight="1" thickBot="1">
      <c r="A123" s="95">
        <v>14</v>
      </c>
      <c r="B123" s="211" t="s">
        <v>122</v>
      </c>
      <c r="C123" s="212"/>
      <c r="D123" s="198">
        <v>490</v>
      </c>
      <c r="E123" s="201">
        <v>0</v>
      </c>
      <c r="F123" s="187">
        <f>E123*D123</f>
        <v>0</v>
      </c>
      <c r="G123" s="22"/>
      <c r="H123" s="21"/>
      <c r="I123" s="19"/>
    </row>
    <row r="124" spans="1:9" ht="71.25" customHeight="1" thickBot="1">
      <c r="A124" s="95" t="s">
        <v>152</v>
      </c>
      <c r="B124" s="211" t="s">
        <v>151</v>
      </c>
      <c r="C124" s="212"/>
      <c r="D124" s="198">
        <v>590</v>
      </c>
      <c r="E124" s="201">
        <v>0</v>
      </c>
      <c r="F124" s="187">
        <f>E124*D124</f>
        <v>0</v>
      </c>
      <c r="G124" s="22"/>
      <c r="H124" s="21"/>
      <c r="I124" s="19"/>
    </row>
    <row r="125" spans="1:9" ht="71.25" customHeight="1" thickBot="1">
      <c r="A125" s="95">
        <v>15</v>
      </c>
      <c r="B125" s="218" t="s">
        <v>123</v>
      </c>
      <c r="C125" s="219"/>
      <c r="D125" s="198">
        <v>990</v>
      </c>
      <c r="E125" s="201">
        <v>0</v>
      </c>
      <c r="F125" s="187">
        <f>E125*D125</f>
        <v>0</v>
      </c>
      <c r="G125" s="22"/>
      <c r="H125" s="21"/>
      <c r="I125" s="19"/>
    </row>
    <row r="126" spans="1:9" ht="71.25" customHeight="1" thickBot="1">
      <c r="A126" s="95">
        <v>16</v>
      </c>
      <c r="B126" s="258" t="s">
        <v>187</v>
      </c>
      <c r="C126" s="315"/>
      <c r="D126" s="198">
        <v>690</v>
      </c>
      <c r="E126" s="176">
        <v>0</v>
      </c>
      <c r="F126" s="187">
        <f>E126*D126</f>
        <v>0</v>
      </c>
      <c r="G126" s="22"/>
      <c r="H126" s="23"/>
    </row>
    <row r="127" spans="1:9" ht="15" customHeight="1">
      <c r="A127" s="221"/>
      <c r="B127" s="222"/>
      <c r="C127" s="222"/>
      <c r="D127" s="222"/>
      <c r="E127" s="222"/>
      <c r="F127" s="222"/>
      <c r="G127" s="22"/>
      <c r="H127" s="23"/>
    </row>
    <row r="128" spans="1:9" ht="56.45" customHeight="1" thickBot="1">
      <c r="A128" s="327" t="s">
        <v>40</v>
      </c>
      <c r="B128" s="324"/>
      <c r="C128" s="324"/>
      <c r="D128" s="324"/>
      <c r="E128" s="324"/>
      <c r="F128" s="328"/>
      <c r="G128" s="22"/>
      <c r="H128" s="23"/>
    </row>
    <row r="129" spans="1:9" ht="72" customHeight="1" thickBot="1">
      <c r="A129" s="94">
        <v>17</v>
      </c>
      <c r="B129" s="216" t="s">
        <v>188</v>
      </c>
      <c r="C129" s="217"/>
      <c r="D129" s="178">
        <v>1700</v>
      </c>
      <c r="E129" s="176">
        <v>0</v>
      </c>
      <c r="F129" s="192">
        <f>D129*E129</f>
        <v>0</v>
      </c>
      <c r="G129" s="22"/>
      <c r="H129" s="23"/>
    </row>
    <row r="130" spans="1:9" ht="72" customHeight="1" thickBot="1">
      <c r="A130" s="95">
        <v>18</v>
      </c>
      <c r="B130" s="211" t="s">
        <v>150</v>
      </c>
      <c r="C130" s="212"/>
      <c r="D130" s="178">
        <v>1200</v>
      </c>
      <c r="E130" s="202">
        <v>0</v>
      </c>
      <c r="F130" s="196">
        <f>D130*E130</f>
        <v>0</v>
      </c>
      <c r="G130" s="22"/>
      <c r="H130" s="23"/>
    </row>
    <row r="131" spans="1:9" ht="72" customHeight="1" thickBot="1">
      <c r="A131" s="93">
        <v>19</v>
      </c>
      <c r="B131" s="218" t="s">
        <v>239</v>
      </c>
      <c r="C131" s="219"/>
      <c r="D131" s="178">
        <v>790</v>
      </c>
      <c r="E131" s="201">
        <v>0</v>
      </c>
      <c r="F131" s="187">
        <f>E131*D131</f>
        <v>0</v>
      </c>
      <c r="G131" s="22"/>
      <c r="H131" s="23"/>
    </row>
    <row r="132" spans="1:9" ht="72" customHeight="1" thickBot="1">
      <c r="A132" s="93">
        <v>20</v>
      </c>
      <c r="B132" s="211" t="s">
        <v>240</v>
      </c>
      <c r="C132" s="212"/>
      <c r="D132" s="178">
        <v>590</v>
      </c>
      <c r="E132" s="176">
        <v>0</v>
      </c>
      <c r="F132" s="170">
        <f>D132*E132</f>
        <v>0</v>
      </c>
      <c r="G132" s="22"/>
      <c r="H132" s="23"/>
      <c r="I132" s="27"/>
    </row>
    <row r="133" spans="1:9" s="29" customFormat="1" ht="15.75" customHeight="1">
      <c r="A133" s="223"/>
      <c r="B133" s="224"/>
      <c r="C133" s="224"/>
      <c r="D133" s="224"/>
      <c r="E133" s="224"/>
      <c r="F133" s="224"/>
      <c r="G133" s="22"/>
      <c r="H133" s="23"/>
      <c r="I133" s="28"/>
    </row>
    <row r="134" spans="1:9" ht="57" customHeight="1" thickBot="1">
      <c r="A134" s="327" t="s">
        <v>41</v>
      </c>
      <c r="B134" s="324"/>
      <c r="C134" s="324"/>
      <c r="D134" s="324"/>
      <c r="E134" s="324"/>
      <c r="F134" s="328"/>
      <c r="G134" s="22"/>
      <c r="H134" s="23"/>
      <c r="I134" s="27"/>
    </row>
    <row r="135" spans="1:9" ht="72" customHeight="1" thickBot="1">
      <c r="A135" s="94">
        <v>21</v>
      </c>
      <c r="B135" s="216" t="s">
        <v>189</v>
      </c>
      <c r="C135" s="217"/>
      <c r="D135" s="178">
        <v>990</v>
      </c>
      <c r="E135" s="201">
        <v>0</v>
      </c>
      <c r="F135" s="185">
        <f t="shared" ref="F135:F139" si="1">E135*D135</f>
        <v>0</v>
      </c>
      <c r="G135" s="22"/>
      <c r="H135" s="23"/>
      <c r="I135" s="27"/>
    </row>
    <row r="136" spans="1:9" ht="72" customHeight="1" thickBot="1">
      <c r="A136" s="95">
        <v>22</v>
      </c>
      <c r="B136" s="218" t="s">
        <v>124</v>
      </c>
      <c r="C136" s="219"/>
      <c r="D136" s="178">
        <v>990</v>
      </c>
      <c r="E136" s="176">
        <v>0</v>
      </c>
      <c r="F136" s="186">
        <f t="shared" si="1"/>
        <v>0</v>
      </c>
      <c r="G136" s="22"/>
      <c r="H136" s="23"/>
      <c r="I136" s="27"/>
    </row>
    <row r="137" spans="1:9" ht="72" customHeight="1" thickBot="1">
      <c r="A137" s="95">
        <v>23</v>
      </c>
      <c r="B137" s="211" t="s">
        <v>241</v>
      </c>
      <c r="C137" s="212"/>
      <c r="D137" s="178">
        <v>440</v>
      </c>
      <c r="E137" s="176">
        <v>0</v>
      </c>
      <c r="F137" s="187">
        <f t="shared" si="1"/>
        <v>0</v>
      </c>
      <c r="G137" s="22"/>
      <c r="H137" s="23"/>
      <c r="I137" s="27"/>
    </row>
    <row r="138" spans="1:9" ht="72" customHeight="1" thickBot="1">
      <c r="A138" s="95">
        <v>24</v>
      </c>
      <c r="B138" s="211" t="s">
        <v>125</v>
      </c>
      <c r="C138" s="212"/>
      <c r="D138" s="178">
        <v>690</v>
      </c>
      <c r="E138" s="202">
        <v>0</v>
      </c>
      <c r="F138" s="187">
        <f t="shared" si="1"/>
        <v>0</v>
      </c>
      <c r="G138" s="22"/>
      <c r="H138" s="23"/>
    </row>
    <row r="139" spans="1:9" ht="72" customHeight="1" thickBot="1">
      <c r="A139" s="95">
        <v>25</v>
      </c>
      <c r="B139" s="211" t="s">
        <v>190</v>
      </c>
      <c r="C139" s="212"/>
      <c r="D139" s="178">
        <v>340</v>
      </c>
      <c r="E139" s="201">
        <v>0</v>
      </c>
      <c r="F139" s="187">
        <f t="shared" si="1"/>
        <v>0</v>
      </c>
      <c r="G139" s="22"/>
      <c r="H139" s="23"/>
    </row>
    <row r="140" spans="1:9" ht="72" customHeight="1" thickBot="1">
      <c r="A140" s="95">
        <v>26</v>
      </c>
      <c r="B140" s="211" t="s">
        <v>126</v>
      </c>
      <c r="C140" s="212"/>
      <c r="D140" s="178">
        <v>200</v>
      </c>
      <c r="E140" s="176">
        <v>0</v>
      </c>
      <c r="F140" s="187">
        <f t="shared" ref="F140" si="2">E140*D140</f>
        <v>0</v>
      </c>
      <c r="G140" s="22"/>
      <c r="H140" s="23"/>
    </row>
    <row r="141" spans="1:9" ht="15" customHeight="1">
      <c r="A141" s="224"/>
      <c r="B141" s="224"/>
      <c r="C141" s="224"/>
      <c r="D141" s="224"/>
      <c r="E141" s="224"/>
      <c r="F141" s="251"/>
      <c r="G141" s="22"/>
      <c r="H141" s="23"/>
    </row>
    <row r="142" spans="1:9" ht="57" customHeight="1" thickBot="1">
      <c r="A142" s="327" t="s">
        <v>42</v>
      </c>
      <c r="B142" s="324"/>
      <c r="C142" s="324"/>
      <c r="D142" s="324"/>
      <c r="E142" s="324"/>
      <c r="F142" s="328"/>
      <c r="G142" s="22"/>
      <c r="H142" s="23"/>
    </row>
    <row r="143" spans="1:9" ht="96" customHeight="1" thickBot="1">
      <c r="A143" s="94">
        <v>27</v>
      </c>
      <c r="B143" s="216" t="s">
        <v>191</v>
      </c>
      <c r="C143" s="217"/>
      <c r="D143" s="178">
        <v>990</v>
      </c>
      <c r="E143" s="201">
        <v>0</v>
      </c>
      <c r="F143" s="192">
        <f>D143*E143</f>
        <v>0</v>
      </c>
      <c r="G143" s="22"/>
      <c r="H143" s="23"/>
    </row>
    <row r="144" spans="1:9" ht="71.25" customHeight="1" thickBot="1">
      <c r="A144" s="95">
        <v>28</v>
      </c>
      <c r="B144" s="211" t="s">
        <v>127</v>
      </c>
      <c r="C144" s="212"/>
      <c r="D144" s="178">
        <v>300</v>
      </c>
      <c r="E144" s="176">
        <v>0</v>
      </c>
      <c r="F144" s="170">
        <f>D144*E144</f>
        <v>0</v>
      </c>
      <c r="G144" s="22"/>
      <c r="H144" s="23"/>
    </row>
    <row r="145" spans="1:15" ht="12.75" customHeight="1" thickBot="1">
      <c r="A145" s="213"/>
      <c r="B145" s="214"/>
      <c r="C145" s="214"/>
      <c r="D145" s="214"/>
      <c r="E145" s="214"/>
      <c r="F145" s="215"/>
      <c r="G145" s="22"/>
      <c r="H145" s="23"/>
    </row>
    <row r="146" spans="1:15" ht="79.5" customHeight="1" thickBot="1">
      <c r="A146" s="95">
        <v>29</v>
      </c>
      <c r="B146" s="211" t="s">
        <v>192</v>
      </c>
      <c r="C146" s="212"/>
      <c r="D146" s="178">
        <v>2990</v>
      </c>
      <c r="E146" s="201">
        <v>0</v>
      </c>
      <c r="F146" s="170">
        <f>D146*E146</f>
        <v>0</v>
      </c>
      <c r="G146" s="22"/>
      <c r="H146" s="23"/>
    </row>
    <row r="147" spans="1:15" ht="71.25" customHeight="1" thickBot="1">
      <c r="A147" s="95">
        <v>30</v>
      </c>
      <c r="B147" s="211" t="s">
        <v>225</v>
      </c>
      <c r="C147" s="212"/>
      <c r="D147" s="178">
        <v>8900</v>
      </c>
      <c r="E147" s="176">
        <v>0</v>
      </c>
      <c r="F147" s="170">
        <f>D147*E147</f>
        <v>0</v>
      </c>
      <c r="G147" s="22"/>
      <c r="H147" s="23"/>
    </row>
    <row r="148" spans="1:15" ht="10.5" customHeight="1" thickBot="1">
      <c r="A148" s="213"/>
      <c r="B148" s="214"/>
      <c r="C148" s="214"/>
      <c r="D148" s="214"/>
      <c r="E148" s="214"/>
      <c r="F148" s="215"/>
      <c r="G148" s="22"/>
      <c r="H148" s="21"/>
    </row>
    <row r="149" spans="1:15" ht="71.25" customHeight="1" thickBot="1">
      <c r="A149" s="95">
        <v>31</v>
      </c>
      <c r="B149" s="211" t="s">
        <v>193</v>
      </c>
      <c r="C149" s="212"/>
      <c r="D149" s="178">
        <v>404</v>
      </c>
      <c r="E149" s="176">
        <v>0</v>
      </c>
      <c r="F149" s="170">
        <f t="shared" ref="F149:F152" si="3">D149*E149</f>
        <v>0</v>
      </c>
      <c r="G149" s="22"/>
      <c r="H149" s="21"/>
    </row>
    <row r="150" spans="1:15" ht="71.25" customHeight="1" thickBot="1">
      <c r="A150" s="95">
        <v>32</v>
      </c>
      <c r="B150" s="211" t="s">
        <v>128</v>
      </c>
      <c r="C150" s="212"/>
      <c r="D150" s="178">
        <v>990</v>
      </c>
      <c r="E150" s="176">
        <v>0</v>
      </c>
      <c r="F150" s="170">
        <f t="shared" ref="F150" si="4">D150*E150</f>
        <v>0</v>
      </c>
      <c r="G150" s="22"/>
      <c r="H150" s="23"/>
      <c r="I150" s="25"/>
      <c r="J150" s="26"/>
      <c r="K150" s="26"/>
      <c r="L150" s="26"/>
      <c r="M150" s="26"/>
      <c r="N150" s="26"/>
      <c r="O150" s="26"/>
    </row>
    <row r="151" spans="1:15" ht="71.25" customHeight="1" thickBot="1">
      <c r="A151" s="95">
        <v>33</v>
      </c>
      <c r="B151" s="211" t="s">
        <v>129</v>
      </c>
      <c r="C151" s="212"/>
      <c r="D151" s="178">
        <v>1600</v>
      </c>
      <c r="E151" s="176">
        <v>0</v>
      </c>
      <c r="F151" s="170">
        <f t="shared" si="3"/>
        <v>0</v>
      </c>
      <c r="G151" s="22"/>
      <c r="H151" s="23"/>
      <c r="I151" s="25"/>
      <c r="J151" s="26"/>
      <c r="K151" s="26"/>
      <c r="L151" s="26"/>
      <c r="M151" s="26"/>
      <c r="N151" s="26"/>
      <c r="O151" s="26"/>
    </row>
    <row r="152" spans="1:15" ht="71.25" customHeight="1" thickBot="1">
      <c r="A152" s="95">
        <v>34</v>
      </c>
      <c r="B152" s="211" t="s">
        <v>224</v>
      </c>
      <c r="C152" s="212"/>
      <c r="D152" s="178">
        <v>990</v>
      </c>
      <c r="E152" s="191">
        <v>0</v>
      </c>
      <c r="F152" s="170">
        <f t="shared" si="3"/>
        <v>0</v>
      </c>
      <c r="G152" s="22"/>
      <c r="H152" s="23"/>
      <c r="I152" s="19"/>
    </row>
    <row r="153" spans="1:15" ht="24" customHeight="1">
      <c r="A153" s="98"/>
      <c r="B153" s="99"/>
      <c r="C153" s="69"/>
      <c r="D153" s="100"/>
      <c r="E153" s="195"/>
      <c r="F153" s="101"/>
      <c r="G153" s="22"/>
      <c r="H153" s="23"/>
    </row>
    <row r="154" spans="1:15" ht="57.75" customHeight="1" thickBot="1">
      <c r="A154" s="327" t="s">
        <v>43</v>
      </c>
      <c r="B154" s="324"/>
      <c r="C154" s="324"/>
      <c r="D154" s="324"/>
      <c r="E154" s="324"/>
      <c r="F154" s="328"/>
      <c r="G154" s="22"/>
      <c r="H154" s="23"/>
    </row>
    <row r="155" spans="1:15" ht="70.5" customHeight="1">
      <c r="A155" s="94">
        <v>35</v>
      </c>
      <c r="B155" s="216" t="s">
        <v>223</v>
      </c>
      <c r="C155" s="217"/>
      <c r="D155" s="178">
        <v>1300</v>
      </c>
      <c r="E155" s="182">
        <v>0</v>
      </c>
      <c r="F155" s="187">
        <f>E155*D155</f>
        <v>0</v>
      </c>
      <c r="G155" s="22"/>
      <c r="H155" s="23"/>
    </row>
    <row r="156" spans="1:15" ht="70.5" customHeight="1" thickBot="1">
      <c r="A156" s="95">
        <v>36</v>
      </c>
      <c r="B156" s="211" t="s">
        <v>222</v>
      </c>
      <c r="C156" s="212"/>
      <c r="D156" s="194">
        <v>1067</v>
      </c>
      <c r="E156" s="184">
        <v>0</v>
      </c>
      <c r="F156" s="170">
        <f>D156*E156</f>
        <v>0</v>
      </c>
      <c r="G156" s="22"/>
      <c r="H156" s="23"/>
    </row>
    <row r="157" spans="1:15" ht="30.6" customHeight="1">
      <c r="A157" s="225"/>
      <c r="B157" s="226"/>
      <c r="C157" s="226"/>
      <c r="D157" s="226"/>
      <c r="E157" s="226"/>
      <c r="F157" s="227"/>
      <c r="G157" s="22"/>
      <c r="H157" s="23"/>
    </row>
    <row r="158" spans="1:15" ht="57.6" customHeight="1" thickBot="1">
      <c r="A158" s="319" t="s">
        <v>44</v>
      </c>
      <c r="B158" s="320"/>
      <c r="C158" s="320"/>
      <c r="D158" s="320"/>
      <c r="E158" s="326"/>
      <c r="F158" s="321"/>
      <c r="G158" s="22"/>
      <c r="H158" s="23"/>
    </row>
    <row r="159" spans="1:15" ht="71.25" customHeight="1" thickBot="1">
      <c r="A159" s="95">
        <v>37</v>
      </c>
      <c r="B159" s="216" t="s">
        <v>153</v>
      </c>
      <c r="C159" s="217"/>
      <c r="D159" s="178">
        <v>350</v>
      </c>
      <c r="E159" s="176">
        <v>0</v>
      </c>
      <c r="F159" s="192">
        <f>D159*E159</f>
        <v>0</v>
      </c>
      <c r="G159" s="22"/>
      <c r="H159" s="23"/>
    </row>
    <row r="160" spans="1:15" ht="71.25" customHeight="1" thickBot="1">
      <c r="A160" s="95">
        <v>38</v>
      </c>
      <c r="B160" s="218" t="s">
        <v>221</v>
      </c>
      <c r="C160" s="219"/>
      <c r="D160" s="178">
        <v>690</v>
      </c>
      <c r="E160" s="191">
        <v>0</v>
      </c>
      <c r="F160" s="193">
        <f>D160*E160</f>
        <v>0</v>
      </c>
      <c r="G160" s="22"/>
      <c r="H160" s="23"/>
    </row>
    <row r="161" spans="1:15" ht="18.75" customHeight="1">
      <c r="A161" s="314"/>
      <c r="B161" s="314"/>
      <c r="C161" s="314"/>
      <c r="D161" s="314"/>
      <c r="E161" s="314"/>
      <c r="F161" s="314"/>
      <c r="G161" s="24"/>
      <c r="H161" s="23"/>
      <c r="I161" s="25"/>
      <c r="J161" s="25"/>
      <c r="K161" s="25"/>
      <c r="L161" s="25"/>
      <c r="M161" s="25"/>
      <c r="N161" s="25"/>
      <c r="O161" s="25"/>
    </row>
    <row r="162" spans="1:15" ht="18.75" customHeight="1" thickBot="1">
      <c r="A162" s="213"/>
      <c r="B162" s="214"/>
      <c r="C162" s="214"/>
      <c r="D162" s="214"/>
      <c r="E162" s="214"/>
      <c r="F162" s="215"/>
      <c r="G162" s="22"/>
      <c r="H162" s="23"/>
    </row>
    <row r="163" spans="1:15" ht="72" customHeight="1" thickBot="1">
      <c r="A163" s="95">
        <v>39</v>
      </c>
      <c r="B163" s="211" t="s">
        <v>130</v>
      </c>
      <c r="C163" s="212"/>
      <c r="D163" s="178">
        <v>1200</v>
      </c>
      <c r="E163" s="201">
        <v>0</v>
      </c>
      <c r="F163" s="170">
        <f>D163*E163</f>
        <v>0</v>
      </c>
      <c r="G163" s="22"/>
      <c r="H163" s="23"/>
    </row>
    <row r="164" spans="1:15" ht="72" customHeight="1" thickBot="1">
      <c r="A164" s="95">
        <v>40</v>
      </c>
      <c r="B164" s="211" t="s">
        <v>131</v>
      </c>
      <c r="C164" s="212"/>
      <c r="D164" s="178">
        <v>980</v>
      </c>
      <c r="E164" s="201">
        <v>0</v>
      </c>
      <c r="F164" s="170">
        <f>D164*E164</f>
        <v>0</v>
      </c>
      <c r="G164" s="22"/>
      <c r="H164" s="23"/>
    </row>
    <row r="165" spans="1:15" ht="72" customHeight="1" thickBot="1">
      <c r="A165" s="95">
        <v>41</v>
      </c>
      <c r="B165" s="211" t="s">
        <v>220</v>
      </c>
      <c r="C165" s="212"/>
      <c r="D165" s="178">
        <v>890</v>
      </c>
      <c r="E165" s="176">
        <v>0</v>
      </c>
      <c r="F165" s="170">
        <f>D165*E165</f>
        <v>0</v>
      </c>
      <c r="G165" s="22"/>
      <c r="H165" s="23"/>
    </row>
    <row r="166" spans="1:15" ht="18.75" customHeight="1" thickBot="1">
      <c r="A166" s="213"/>
      <c r="B166" s="214"/>
      <c r="C166" s="214"/>
      <c r="D166" s="214"/>
      <c r="E166" s="214"/>
      <c r="F166" s="215"/>
      <c r="G166" s="22"/>
      <c r="H166" s="23"/>
    </row>
    <row r="167" spans="1:15" ht="70.5" customHeight="1">
      <c r="A167" s="95">
        <v>42</v>
      </c>
      <c r="B167" s="264" t="s">
        <v>132</v>
      </c>
      <c r="C167" s="313"/>
      <c r="D167" s="178">
        <v>1990</v>
      </c>
      <c r="E167" s="182">
        <v>0</v>
      </c>
      <c r="F167" s="170">
        <f>D167*E167</f>
        <v>0</v>
      </c>
      <c r="G167" s="22"/>
      <c r="H167" s="23"/>
    </row>
    <row r="168" spans="1:15" ht="70.5" customHeight="1" thickBot="1">
      <c r="A168" s="95">
        <v>43</v>
      </c>
      <c r="B168" s="211" t="s">
        <v>242</v>
      </c>
      <c r="C168" s="212"/>
      <c r="D168" s="178">
        <v>290</v>
      </c>
      <c r="E168" s="184">
        <v>0</v>
      </c>
      <c r="F168" s="170">
        <f>D168*E168</f>
        <v>0</v>
      </c>
      <c r="G168" s="22"/>
      <c r="H168" s="23"/>
    </row>
    <row r="169" spans="1:15" ht="18.75" customHeight="1" thickBot="1">
      <c r="A169" s="213"/>
      <c r="B169" s="214"/>
      <c r="C169" s="214"/>
      <c r="D169" s="214"/>
      <c r="E169" s="214"/>
      <c r="F169" s="215"/>
      <c r="G169" s="22"/>
      <c r="H169" s="23"/>
    </row>
    <row r="170" spans="1:15" ht="71.25" customHeight="1" thickBot="1">
      <c r="A170" s="95">
        <v>44</v>
      </c>
      <c r="B170" s="211" t="s">
        <v>154</v>
      </c>
      <c r="C170" s="212"/>
      <c r="D170" s="178">
        <v>2490</v>
      </c>
      <c r="E170" s="201">
        <v>0</v>
      </c>
      <c r="F170" s="170">
        <f t="shared" ref="F170:F177" si="5">D170*E170</f>
        <v>0</v>
      </c>
      <c r="G170" s="22"/>
      <c r="H170" s="23"/>
    </row>
    <row r="171" spans="1:15" ht="71.25" customHeight="1" thickBot="1">
      <c r="A171" s="95">
        <v>45</v>
      </c>
      <c r="B171" s="211" t="s">
        <v>156</v>
      </c>
      <c r="C171" s="212"/>
      <c r="D171" s="178">
        <v>3490</v>
      </c>
      <c r="E171" s="201">
        <v>0</v>
      </c>
      <c r="F171" s="170">
        <f t="shared" si="5"/>
        <v>0</v>
      </c>
      <c r="G171" s="22"/>
      <c r="H171" s="23"/>
    </row>
    <row r="172" spans="1:15" ht="71.25" customHeight="1" thickBot="1">
      <c r="A172" s="95">
        <v>46</v>
      </c>
      <c r="B172" s="211" t="s">
        <v>157</v>
      </c>
      <c r="C172" s="212"/>
      <c r="D172" s="178">
        <v>2990</v>
      </c>
      <c r="E172" s="201">
        <v>0</v>
      </c>
      <c r="F172" s="170">
        <f t="shared" si="5"/>
        <v>0</v>
      </c>
      <c r="G172" s="22"/>
      <c r="H172" s="23"/>
    </row>
    <row r="173" spans="1:15" ht="71.25" customHeight="1" thickBot="1">
      <c r="A173" s="95">
        <v>47</v>
      </c>
      <c r="B173" s="211" t="s">
        <v>155</v>
      </c>
      <c r="C173" s="212"/>
      <c r="D173" s="178">
        <v>1090</v>
      </c>
      <c r="E173" s="176">
        <v>0</v>
      </c>
      <c r="F173" s="170">
        <f t="shared" si="5"/>
        <v>0</v>
      </c>
      <c r="G173" s="20"/>
      <c r="H173" s="21"/>
    </row>
    <row r="174" spans="1:15" ht="71.25" customHeight="1" thickBot="1">
      <c r="A174" s="95">
        <v>49</v>
      </c>
      <c r="B174" s="211" t="s">
        <v>133</v>
      </c>
      <c r="C174" s="212"/>
      <c r="D174" s="178">
        <v>1990</v>
      </c>
      <c r="E174" s="202">
        <v>0</v>
      </c>
      <c r="F174" s="170">
        <f t="shared" si="5"/>
        <v>0</v>
      </c>
      <c r="G174" s="20"/>
      <c r="H174" s="21"/>
    </row>
    <row r="175" spans="1:15" ht="71.25" customHeight="1" thickBot="1">
      <c r="A175" s="95">
        <v>50</v>
      </c>
      <c r="B175" s="211" t="s">
        <v>160</v>
      </c>
      <c r="C175" s="212"/>
      <c r="D175" s="178">
        <v>1190</v>
      </c>
      <c r="E175" s="176">
        <v>0</v>
      </c>
      <c r="F175" s="170">
        <f t="shared" si="5"/>
        <v>0</v>
      </c>
      <c r="G175" s="20"/>
      <c r="H175" s="21"/>
    </row>
    <row r="176" spans="1:15" ht="71.25" customHeight="1" thickBot="1">
      <c r="A176" s="95">
        <v>51</v>
      </c>
      <c r="B176" s="211" t="s">
        <v>159</v>
      </c>
      <c r="C176" s="212"/>
      <c r="D176" s="178">
        <v>690</v>
      </c>
      <c r="E176" s="191">
        <v>0</v>
      </c>
      <c r="F176" s="170">
        <f t="shared" si="5"/>
        <v>0</v>
      </c>
      <c r="H176" s="18"/>
      <c r="I176" s="19"/>
    </row>
    <row r="177" spans="1:9" ht="71.25" customHeight="1" thickBot="1">
      <c r="A177" s="95" t="s">
        <v>162</v>
      </c>
      <c r="B177" s="58" t="s">
        <v>219</v>
      </c>
      <c r="C177" s="58"/>
      <c r="D177" s="203">
        <v>1500</v>
      </c>
      <c r="E177" s="191">
        <v>0</v>
      </c>
      <c r="F177" s="206">
        <f t="shared" si="5"/>
        <v>0</v>
      </c>
      <c r="H177" s="18"/>
      <c r="I177" s="19"/>
    </row>
    <row r="178" spans="1:9" ht="26.45" customHeight="1">
      <c r="A178" s="224"/>
      <c r="B178" s="224"/>
      <c r="C178" s="224"/>
      <c r="D178" s="224"/>
      <c r="E178" s="224"/>
      <c r="F178" s="251"/>
      <c r="H178" s="18"/>
      <c r="I178" s="19"/>
    </row>
    <row r="179" spans="1:9" ht="57" customHeight="1" thickBot="1">
      <c r="A179" s="322" t="s">
        <v>45</v>
      </c>
      <c r="B179" s="323"/>
      <c r="C179" s="323"/>
      <c r="D179" s="323"/>
      <c r="E179" s="324"/>
      <c r="F179" s="325"/>
      <c r="H179" s="18"/>
      <c r="I179" s="19"/>
    </row>
    <row r="180" spans="1:9" ht="70.5" customHeight="1">
      <c r="A180" s="95">
        <v>52</v>
      </c>
      <c r="B180" s="216" t="s">
        <v>134</v>
      </c>
      <c r="C180" s="217"/>
      <c r="D180" s="178">
        <v>2890</v>
      </c>
      <c r="E180" s="188">
        <v>0</v>
      </c>
      <c r="F180" s="185">
        <f>E180*D180</f>
        <v>0</v>
      </c>
      <c r="I180" s="17"/>
    </row>
    <row r="181" spans="1:9" ht="70.5" customHeight="1">
      <c r="A181" s="95">
        <v>53</v>
      </c>
      <c r="B181" s="211" t="s">
        <v>147</v>
      </c>
      <c r="C181" s="212"/>
      <c r="D181" s="178">
        <v>790</v>
      </c>
      <c r="E181" s="189">
        <v>0</v>
      </c>
      <c r="F181" s="186">
        <f>E181*D181</f>
        <v>0</v>
      </c>
    </row>
    <row r="182" spans="1:9" ht="70.5" customHeight="1" thickBot="1">
      <c r="A182" s="95">
        <v>54</v>
      </c>
      <c r="B182" s="211" t="s">
        <v>158</v>
      </c>
      <c r="C182" s="212"/>
      <c r="D182" s="203">
        <v>590</v>
      </c>
      <c r="E182" s="190">
        <v>0</v>
      </c>
      <c r="F182" s="187">
        <f>E182*D182</f>
        <v>0</v>
      </c>
    </row>
    <row r="183" spans="1:9" ht="70.5" customHeight="1" thickBot="1">
      <c r="A183" s="95">
        <v>55</v>
      </c>
      <c r="B183" s="258" t="s">
        <v>135</v>
      </c>
      <c r="C183" s="315"/>
      <c r="D183" s="178">
        <v>450</v>
      </c>
      <c r="E183" s="191">
        <v>0</v>
      </c>
      <c r="F183" s="204">
        <f>E183*D183</f>
        <v>0</v>
      </c>
    </row>
    <row r="184" spans="1:9" ht="18.600000000000001" customHeight="1" thickBot="1">
      <c r="A184" s="245"/>
      <c r="B184" s="246"/>
      <c r="C184" s="246"/>
      <c r="D184" s="246"/>
      <c r="E184" s="246"/>
      <c r="F184" s="247"/>
    </row>
    <row r="185" spans="1:9" ht="56.45" customHeight="1" thickBot="1">
      <c r="A185" s="102" t="s">
        <v>14</v>
      </c>
      <c r="B185" s="103" t="s">
        <v>46</v>
      </c>
      <c r="C185" s="104"/>
      <c r="D185" s="104"/>
      <c r="E185" s="105"/>
      <c r="F185" s="106">
        <f>F106+F107+F108+F109+F112+F113+F115+F116+F120+F122+F123+F129+F131+F132+F135+F137+F138+F139+F143+F144+F155+F146+F149+F151+F153+F159+F160+F163+F164+F165+F167+F168+F170+F171+F172+F173+F174+F175+F176+F181+F182+F183+F147+F152+F150+F136+F126+F125+F121+F114+F140+F180+F130+F156+F117+F124+F177</f>
        <v>0</v>
      </c>
      <c r="G185" s="16"/>
    </row>
    <row r="186" spans="1:9" ht="27.75" customHeight="1">
      <c r="A186" s="107"/>
      <c r="B186" s="108"/>
      <c r="C186" s="108"/>
      <c r="D186" s="108"/>
      <c r="E186" s="109"/>
      <c r="F186" s="110"/>
      <c r="G186" s="16"/>
    </row>
    <row r="187" spans="1:9" ht="16.899999999999999" customHeight="1">
      <c r="A187" s="98"/>
      <c r="B187" s="73"/>
      <c r="C187" s="69"/>
      <c r="D187" s="111"/>
      <c r="E187" s="71"/>
      <c r="F187" s="72"/>
      <c r="G187" s="16"/>
    </row>
    <row r="188" spans="1:9" ht="58.15" customHeight="1">
      <c r="A188" s="319" t="s">
        <v>47</v>
      </c>
      <c r="B188" s="320"/>
      <c r="C188" s="321"/>
      <c r="D188" s="112" t="s">
        <v>4</v>
      </c>
      <c r="E188" s="91" t="s">
        <v>2</v>
      </c>
      <c r="F188" s="92" t="s">
        <v>4</v>
      </c>
      <c r="G188" s="16"/>
    </row>
    <row r="189" spans="1:9" ht="22.5" customHeight="1" thickBot="1">
      <c r="A189" s="98"/>
      <c r="B189" s="98"/>
      <c r="C189" s="98"/>
      <c r="D189" s="113"/>
      <c r="E189" s="113"/>
      <c r="F189" s="98"/>
      <c r="G189" s="16"/>
    </row>
    <row r="190" spans="1:9" ht="71.25" customHeight="1" thickBot="1">
      <c r="A190" s="95">
        <v>56</v>
      </c>
      <c r="B190" s="211" t="s">
        <v>200</v>
      </c>
      <c r="C190" s="212"/>
      <c r="D190" s="208">
        <v>0</v>
      </c>
      <c r="E190" s="176">
        <v>0</v>
      </c>
      <c r="F190" s="170">
        <f t="shared" ref="F190:F198" si="6">D190*E190</f>
        <v>0</v>
      </c>
      <c r="G190" s="16"/>
    </row>
    <row r="191" spans="1:9" ht="71.25" customHeight="1" thickBot="1">
      <c r="A191" s="95">
        <v>57</v>
      </c>
      <c r="B191" s="205" t="s">
        <v>201</v>
      </c>
      <c r="C191" s="205"/>
      <c r="D191" s="177">
        <v>13500</v>
      </c>
      <c r="E191" s="176">
        <v>0</v>
      </c>
      <c r="F191" s="170">
        <f t="shared" si="6"/>
        <v>0</v>
      </c>
      <c r="G191" s="16"/>
    </row>
    <row r="192" spans="1:9" ht="71.25" customHeight="1" thickBot="1">
      <c r="A192" s="95">
        <v>58</v>
      </c>
      <c r="B192" s="205" t="s">
        <v>198</v>
      </c>
      <c r="C192" s="205"/>
      <c r="D192" s="177">
        <v>16300</v>
      </c>
      <c r="E192" s="176">
        <v>0</v>
      </c>
      <c r="F192" s="170">
        <f t="shared" si="6"/>
        <v>0</v>
      </c>
      <c r="G192" s="16"/>
    </row>
    <row r="193" spans="1:7" ht="71.25" customHeight="1" thickBot="1">
      <c r="A193" s="95">
        <v>59</v>
      </c>
      <c r="B193" s="205" t="s">
        <v>199</v>
      </c>
      <c r="C193" s="205"/>
      <c r="D193" s="177">
        <v>21000</v>
      </c>
      <c r="E193" s="176">
        <v>0</v>
      </c>
      <c r="F193" s="170">
        <f t="shared" si="6"/>
        <v>0</v>
      </c>
      <c r="G193" s="16"/>
    </row>
    <row r="194" spans="1:7" ht="71.25" customHeight="1" thickBot="1">
      <c r="A194" s="95">
        <v>60</v>
      </c>
      <c r="B194" s="211" t="s">
        <v>136</v>
      </c>
      <c r="C194" s="212"/>
      <c r="D194" s="177">
        <v>890</v>
      </c>
      <c r="E194" s="182">
        <v>0</v>
      </c>
      <c r="F194" s="170">
        <f>E194*D194</f>
        <v>0</v>
      </c>
      <c r="G194" s="16"/>
    </row>
    <row r="195" spans="1:7" ht="71.25" customHeight="1">
      <c r="A195" s="95">
        <v>61</v>
      </c>
      <c r="B195" s="58" t="s">
        <v>226</v>
      </c>
      <c r="C195" s="207"/>
      <c r="D195" s="177">
        <v>2890</v>
      </c>
      <c r="E195" s="182">
        <v>0</v>
      </c>
      <c r="F195" s="170">
        <f>E195*D195</f>
        <v>0</v>
      </c>
      <c r="G195" s="16"/>
    </row>
    <row r="196" spans="1:7" ht="71.25" customHeight="1">
      <c r="A196" s="95">
        <v>62</v>
      </c>
      <c r="B196" s="211" t="s">
        <v>137</v>
      </c>
      <c r="C196" s="212"/>
      <c r="D196" s="178">
        <v>2500</v>
      </c>
      <c r="E196" s="183">
        <v>0</v>
      </c>
      <c r="F196" s="170">
        <f>E196*D196</f>
        <v>0</v>
      </c>
      <c r="G196" s="16"/>
    </row>
    <row r="197" spans="1:7" ht="71.25" customHeight="1">
      <c r="A197" s="95">
        <v>63</v>
      </c>
      <c r="B197" s="58" t="s">
        <v>248</v>
      </c>
      <c r="C197" s="207"/>
      <c r="D197" s="179">
        <v>2000</v>
      </c>
      <c r="E197" s="183">
        <v>0</v>
      </c>
      <c r="F197" s="170">
        <f>E197*D197</f>
        <v>0</v>
      </c>
      <c r="G197" s="16"/>
    </row>
    <row r="198" spans="1:7" ht="71.25" customHeight="1" thickBot="1">
      <c r="A198" s="95">
        <v>64</v>
      </c>
      <c r="B198" s="211" t="s">
        <v>148</v>
      </c>
      <c r="C198" s="212"/>
      <c r="D198" s="179">
        <v>1400</v>
      </c>
      <c r="E198" s="184">
        <v>0</v>
      </c>
      <c r="F198" s="180">
        <f t="shared" si="6"/>
        <v>0</v>
      </c>
      <c r="G198" s="16"/>
    </row>
    <row r="199" spans="1:7" ht="56.65" customHeight="1" thickBot="1">
      <c r="A199" s="102" t="s">
        <v>15</v>
      </c>
      <c r="B199" s="103" t="s">
        <v>46</v>
      </c>
      <c r="C199" s="104"/>
      <c r="D199" s="104"/>
      <c r="E199" s="181"/>
      <c r="F199" s="114">
        <f>F196+F198+F194+F190+F191+F192+F193+F195</f>
        <v>0</v>
      </c>
      <c r="G199" s="16"/>
    </row>
    <row r="200" spans="1:7" ht="36" customHeight="1">
      <c r="A200" s="59"/>
      <c r="B200" s="59"/>
      <c r="C200" s="59"/>
      <c r="D200" s="59"/>
      <c r="E200" s="59"/>
      <c r="F200" s="59"/>
    </row>
    <row r="201" spans="1:7" ht="57.6" customHeight="1">
      <c r="A201" s="115"/>
      <c r="B201" s="248" t="s">
        <v>194</v>
      </c>
      <c r="C201" s="248"/>
      <c r="D201" s="249"/>
      <c r="E201" s="250"/>
      <c r="F201" s="250"/>
    </row>
    <row r="202" spans="1:7" ht="56.25" customHeight="1">
      <c r="A202" s="116">
        <v>1</v>
      </c>
      <c r="B202" s="241"/>
      <c r="C202" s="242"/>
      <c r="D202" s="243"/>
      <c r="E202" s="256">
        <v>0</v>
      </c>
      <c r="F202" s="257"/>
    </row>
    <row r="203" spans="1:7" ht="56.25" customHeight="1">
      <c r="A203" s="116">
        <v>2</v>
      </c>
      <c r="B203" s="241"/>
      <c r="C203" s="242"/>
      <c r="D203" s="243"/>
      <c r="E203" s="256">
        <v>0</v>
      </c>
      <c r="F203" s="257"/>
    </row>
    <row r="204" spans="1:7" ht="56.25" customHeight="1">
      <c r="A204" s="116">
        <v>3</v>
      </c>
      <c r="B204" s="241"/>
      <c r="C204" s="242"/>
      <c r="D204" s="243"/>
      <c r="E204" s="256">
        <v>0</v>
      </c>
      <c r="F204" s="257"/>
    </row>
    <row r="205" spans="1:7" ht="56.25" customHeight="1">
      <c r="A205" s="116">
        <v>4</v>
      </c>
      <c r="B205" s="241"/>
      <c r="C205" s="242"/>
      <c r="D205" s="243"/>
      <c r="E205" s="256">
        <v>0</v>
      </c>
      <c r="F205" s="257"/>
    </row>
    <row r="206" spans="1:7" ht="56.25" customHeight="1">
      <c r="A206" s="116">
        <v>5</v>
      </c>
      <c r="B206" s="241"/>
      <c r="C206" s="242"/>
      <c r="D206" s="243"/>
      <c r="E206" s="256">
        <v>0</v>
      </c>
      <c r="F206" s="257"/>
    </row>
    <row r="207" spans="1:7" ht="24" customHeight="1" thickBot="1">
      <c r="A207" s="117"/>
      <c r="B207" s="118"/>
      <c r="C207" s="118"/>
      <c r="D207" s="118"/>
      <c r="E207" s="119"/>
      <c r="F207" s="119"/>
    </row>
    <row r="208" spans="1:7" ht="54" customHeight="1" thickBot="1">
      <c r="A208" s="120" t="s">
        <v>16</v>
      </c>
      <c r="B208" s="252" t="s">
        <v>195</v>
      </c>
      <c r="C208" s="253"/>
      <c r="D208" s="253"/>
      <c r="E208" s="254">
        <f>E202+E203+E204+E205+E206</f>
        <v>0</v>
      </c>
      <c r="F208" s="255"/>
    </row>
    <row r="209" spans="1:7" ht="56.25" customHeight="1" thickBot="1">
      <c r="A209" s="71"/>
      <c r="B209" s="73"/>
      <c r="C209" s="69"/>
      <c r="D209" s="70"/>
      <c r="E209" s="71"/>
      <c r="F209" s="121"/>
    </row>
    <row r="210" spans="1:7" ht="56.25" customHeight="1">
      <c r="A210" s="71"/>
      <c r="B210" s="122" t="s">
        <v>17</v>
      </c>
      <c r="C210" s="123">
        <f>F99</f>
        <v>90000</v>
      </c>
      <c r="D210" s="172" t="s">
        <v>21</v>
      </c>
      <c r="E210" s="174">
        <v>0</v>
      </c>
      <c r="F210" s="124">
        <f>(-C210*E210/100)+C210</f>
        <v>90000</v>
      </c>
    </row>
    <row r="211" spans="1:7" ht="56.25" customHeight="1" thickBot="1">
      <c r="A211" s="71"/>
      <c r="B211" s="125" t="s">
        <v>18</v>
      </c>
      <c r="C211" s="126">
        <f>F185</f>
        <v>0</v>
      </c>
      <c r="D211" s="173" t="s">
        <v>21</v>
      </c>
      <c r="E211" s="175">
        <v>0</v>
      </c>
      <c r="F211" s="124">
        <f>(-C211*E211/100)+C211</f>
        <v>0</v>
      </c>
    </row>
    <row r="212" spans="1:7" ht="56.25" customHeight="1">
      <c r="A212" s="71"/>
      <c r="B212" s="125" t="s">
        <v>19</v>
      </c>
      <c r="C212" s="127">
        <f>F199</f>
        <v>0</v>
      </c>
      <c r="D212" s="130"/>
      <c r="E212" s="128"/>
      <c r="F212" s="124">
        <f>C212</f>
        <v>0</v>
      </c>
    </row>
    <row r="213" spans="1:7" ht="56.1" customHeight="1">
      <c r="A213" s="71"/>
      <c r="B213" s="125" t="s">
        <v>20</v>
      </c>
      <c r="C213" s="129">
        <f>E208</f>
        <v>0</v>
      </c>
      <c r="D213" s="130"/>
      <c r="E213" s="131"/>
      <c r="F213" s="124">
        <f>C213</f>
        <v>0</v>
      </c>
    </row>
    <row r="214" spans="1:7" ht="56.25" customHeight="1">
      <c r="A214" s="71"/>
      <c r="B214" s="57"/>
      <c r="C214" s="228"/>
      <c r="D214" s="228"/>
      <c r="E214" s="228"/>
      <c r="F214" s="228"/>
    </row>
    <row r="215" spans="1:7" ht="56.25" customHeight="1" thickBot="1">
      <c r="A215" s="237" t="s">
        <v>48</v>
      </c>
      <c r="B215" s="238"/>
      <c r="C215" s="238"/>
      <c r="D215" s="238"/>
      <c r="E215" s="238"/>
      <c r="F215" s="132">
        <f>F210+F211+F212+F213</f>
        <v>90000</v>
      </c>
    </row>
    <row r="216" spans="1:7" ht="56.25" customHeight="1" thickBot="1">
      <c r="A216" s="317" t="s">
        <v>49</v>
      </c>
      <c r="B216" s="318"/>
      <c r="C216" s="318"/>
      <c r="D216" s="318"/>
      <c r="E216" s="318"/>
      <c r="F216" s="171">
        <v>0</v>
      </c>
    </row>
    <row r="217" spans="1:7" ht="56.25" customHeight="1">
      <c r="A217" s="237" t="s">
        <v>50</v>
      </c>
      <c r="B217" s="238"/>
      <c r="C217" s="238"/>
      <c r="D217" s="238"/>
      <c r="E217" s="238"/>
      <c r="F217" s="133">
        <f>F215*F216/100</f>
        <v>0</v>
      </c>
    </row>
    <row r="218" spans="1:7" ht="56.25" customHeight="1">
      <c r="A218" s="237" t="s">
        <v>51</v>
      </c>
      <c r="B218" s="238"/>
      <c r="C218" s="238"/>
      <c r="D218" s="238"/>
      <c r="E218" s="238"/>
      <c r="F218" s="133">
        <f>F215+F217</f>
        <v>90000</v>
      </c>
    </row>
    <row r="219" spans="1:7" ht="56.25" customHeight="1">
      <c r="A219" s="244" t="s">
        <v>145</v>
      </c>
      <c r="B219" s="244"/>
      <c r="C219" s="244"/>
      <c r="D219" s="244"/>
      <c r="E219" s="244"/>
      <c r="F219" s="169">
        <f>30%*F210+100%*(F191+F192+F193)</f>
        <v>27000</v>
      </c>
    </row>
    <row r="220" spans="1:7" ht="56.25" customHeight="1">
      <c r="A220" s="13"/>
      <c r="B220" s="15"/>
      <c r="C220" s="13"/>
      <c r="D220" s="13"/>
      <c r="E220" s="14"/>
      <c r="F220" s="14"/>
    </row>
    <row r="221" spans="1:7" ht="56.25" customHeight="1">
      <c r="A221" s="13"/>
      <c r="B221" s="12"/>
      <c r="C221" s="13"/>
      <c r="D221" s="13"/>
      <c r="E221" s="14"/>
      <c r="F221" s="14"/>
    </row>
    <row r="222" spans="1:7" ht="56.65" customHeight="1">
      <c r="A222" s="240" t="s">
        <v>52</v>
      </c>
      <c r="B222" s="240"/>
      <c r="C222" s="240"/>
      <c r="D222" s="240"/>
      <c r="E222" s="240"/>
      <c r="F222" s="240"/>
      <c r="G222" s="2"/>
    </row>
    <row r="223" spans="1:7" ht="13.9" customHeight="1">
      <c r="A223" s="65"/>
      <c r="B223" s="56"/>
      <c r="C223" s="84"/>
      <c r="D223" s="85"/>
      <c r="E223" s="86"/>
      <c r="F223" s="86"/>
    </row>
    <row r="224" spans="1:7" ht="56.65" customHeight="1">
      <c r="A224" s="139"/>
      <c r="B224" s="140" t="s">
        <v>53</v>
      </c>
      <c r="C224" s="239"/>
      <c r="D224" s="239"/>
      <c r="E224" s="239"/>
      <c r="F224" s="239"/>
    </row>
    <row r="225" spans="1:6" ht="56.65" customHeight="1">
      <c r="A225" s="139"/>
      <c r="B225" s="141" t="s">
        <v>0</v>
      </c>
      <c r="C225" s="239"/>
      <c r="D225" s="239"/>
      <c r="E225" s="239"/>
      <c r="F225" s="239"/>
    </row>
    <row r="226" spans="1:6" ht="56.65" customHeight="1">
      <c r="A226" s="139"/>
      <c r="B226" s="140" t="s">
        <v>54</v>
      </c>
      <c r="C226" s="232"/>
      <c r="D226" s="232"/>
      <c r="E226" s="232"/>
      <c r="F226" s="232"/>
    </row>
    <row r="227" spans="1:6" ht="56.65" customHeight="1">
      <c r="A227" s="139"/>
      <c r="B227" s="141" t="s">
        <v>55</v>
      </c>
      <c r="C227" s="232"/>
      <c r="D227" s="232"/>
      <c r="E227" s="232"/>
      <c r="F227" s="232"/>
    </row>
    <row r="228" spans="1:6" ht="56.65" customHeight="1">
      <c r="A228" s="139"/>
      <c r="B228" s="140" t="s">
        <v>56</v>
      </c>
      <c r="C228" s="229"/>
      <c r="D228" s="229"/>
      <c r="E228" s="229"/>
      <c r="F228" s="229"/>
    </row>
    <row r="229" spans="1:6" ht="56.65" customHeight="1">
      <c r="A229" s="139"/>
      <c r="B229" s="140" t="s">
        <v>138</v>
      </c>
      <c r="C229" s="230" t="s">
        <v>57</v>
      </c>
      <c r="D229" s="230"/>
      <c r="E229" s="230"/>
      <c r="F229" s="230"/>
    </row>
    <row r="230" spans="1:6" ht="56.65" customHeight="1">
      <c r="A230" s="139"/>
      <c r="B230" s="140" t="s">
        <v>58</v>
      </c>
      <c r="C230" s="231"/>
      <c r="D230" s="231"/>
      <c r="E230" s="231"/>
      <c r="F230" s="231"/>
    </row>
    <row r="231" spans="1:6" ht="56.65" customHeight="1">
      <c r="A231" s="65"/>
      <c r="B231" s="142"/>
      <c r="C231" s="233"/>
      <c r="D231" s="234"/>
      <c r="E231" s="234"/>
      <c r="F231" s="235"/>
    </row>
    <row r="232" spans="1:6" ht="67.5" customHeight="1">
      <c r="A232" s="143"/>
      <c r="B232" s="144" t="s">
        <v>59</v>
      </c>
      <c r="C232" s="236" t="s">
        <v>161</v>
      </c>
      <c r="D232" s="236"/>
      <c r="E232" s="236"/>
      <c r="F232" s="236"/>
    </row>
    <row r="233" spans="1:6" ht="67.5" customHeight="1">
      <c r="A233" s="143"/>
      <c r="B233" s="144" t="s">
        <v>60</v>
      </c>
      <c r="C233" s="236" t="s">
        <v>85</v>
      </c>
      <c r="D233" s="236"/>
      <c r="E233" s="236"/>
      <c r="F233" s="236"/>
    </row>
    <row r="234" spans="1:6" ht="67.5" customHeight="1">
      <c r="A234" s="143"/>
      <c r="B234" s="144"/>
      <c r="C234" s="236"/>
      <c r="D234" s="236"/>
      <c r="E234" s="236"/>
      <c r="F234" s="236"/>
    </row>
    <row r="235" spans="1:6" ht="67.5" customHeight="1">
      <c r="A235" s="143"/>
      <c r="B235" s="144" t="s">
        <v>66</v>
      </c>
      <c r="C235" s="236" t="s">
        <v>82</v>
      </c>
      <c r="D235" s="236"/>
      <c r="E235" s="236"/>
      <c r="F235" s="236"/>
    </row>
    <row r="236" spans="1:6" ht="67.5" customHeight="1">
      <c r="A236" s="143"/>
      <c r="B236" s="144" t="s">
        <v>67</v>
      </c>
      <c r="C236" s="236" t="s">
        <v>74</v>
      </c>
      <c r="D236" s="236"/>
      <c r="E236" s="236"/>
      <c r="F236" s="236"/>
    </row>
    <row r="237" spans="1:6" ht="67.5" customHeight="1">
      <c r="A237" s="143"/>
      <c r="B237" s="144" t="s">
        <v>61</v>
      </c>
      <c r="C237" s="236" t="s">
        <v>86</v>
      </c>
      <c r="D237" s="236"/>
      <c r="E237" s="236"/>
      <c r="F237" s="236"/>
    </row>
    <row r="238" spans="1:6" ht="67.5" customHeight="1">
      <c r="A238" s="143"/>
      <c r="B238" s="144" t="s">
        <v>62</v>
      </c>
      <c r="C238" s="236" t="s">
        <v>83</v>
      </c>
      <c r="D238" s="236"/>
      <c r="E238" s="236"/>
      <c r="F238" s="236"/>
    </row>
    <row r="239" spans="1:6" ht="67.5" customHeight="1">
      <c r="A239" s="143"/>
      <c r="B239" s="144" t="s">
        <v>63</v>
      </c>
      <c r="C239" s="236" t="s">
        <v>84</v>
      </c>
      <c r="D239" s="236"/>
      <c r="E239" s="236"/>
      <c r="F239" s="236"/>
    </row>
    <row r="240" spans="1:6" ht="67.5" customHeight="1">
      <c r="A240" s="143"/>
      <c r="B240" s="144" t="s">
        <v>64</v>
      </c>
      <c r="C240" s="236" t="s">
        <v>84</v>
      </c>
      <c r="D240" s="236"/>
      <c r="E240" s="236"/>
      <c r="F240" s="236"/>
    </row>
    <row r="241" spans="1:8" ht="67.5" customHeight="1">
      <c r="A241" s="143"/>
      <c r="B241" s="144"/>
      <c r="C241" s="144"/>
      <c r="D241" s="144"/>
      <c r="E241" s="144"/>
      <c r="F241" s="144"/>
    </row>
    <row r="242" spans="1:8" s="10" customFormat="1" ht="99" customHeight="1">
      <c r="A242" s="143"/>
      <c r="B242" s="145" t="s">
        <v>65</v>
      </c>
      <c r="C242" s="236"/>
      <c r="D242" s="236"/>
      <c r="E242" s="236"/>
      <c r="F242" s="236"/>
      <c r="G242" s="1"/>
      <c r="H242" s="2"/>
    </row>
    <row r="243" spans="1:8" ht="60" customHeight="1">
      <c r="A243" s="65"/>
      <c r="B243" s="146"/>
      <c r="C243" s="147"/>
      <c r="D243" s="148"/>
      <c r="E243" s="149"/>
      <c r="F243" s="150"/>
    </row>
    <row r="244" spans="1:8" s="10" customFormat="1" ht="60" customHeight="1">
      <c r="A244" s="65"/>
      <c r="B244" s="151" t="s">
        <v>139</v>
      </c>
      <c r="C244" s="84"/>
      <c r="D244" s="85"/>
      <c r="E244" s="65"/>
      <c r="F244" s="152"/>
      <c r="G244" s="1"/>
      <c r="H244" s="2"/>
    </row>
    <row r="245" spans="1:8" s="10" customFormat="1" ht="60" customHeight="1">
      <c r="A245" s="65"/>
      <c r="B245" s="153" t="s">
        <v>140</v>
      </c>
      <c r="C245" s="154" t="s">
        <v>75</v>
      </c>
      <c r="D245" s="154"/>
      <c r="E245" s="154"/>
      <c r="F245" s="155"/>
      <c r="G245" s="1"/>
      <c r="H245" s="2"/>
    </row>
    <row r="246" spans="1:8" s="10" customFormat="1" ht="69" customHeight="1">
      <c r="A246" s="138"/>
      <c r="B246" s="156"/>
      <c r="C246" s="310" t="s">
        <v>76</v>
      </c>
      <c r="D246" s="310"/>
      <c r="E246" s="310"/>
      <c r="F246" s="311"/>
      <c r="G246" s="1"/>
      <c r="H246" s="2"/>
    </row>
    <row r="247" spans="1:8" s="10" customFormat="1" ht="60" customHeight="1">
      <c r="A247" s="137"/>
      <c r="B247" s="157"/>
      <c r="C247" s="220" t="s">
        <v>77</v>
      </c>
      <c r="D247" s="220"/>
      <c r="E247" s="220"/>
      <c r="F247" s="312"/>
      <c r="G247" s="1"/>
      <c r="H247" s="2"/>
    </row>
    <row r="248" spans="1:8">
      <c r="A248" s="137"/>
      <c r="B248" s="158"/>
      <c r="C248" s="159"/>
      <c r="D248" s="159"/>
      <c r="E248" s="159"/>
      <c r="F248" s="159"/>
    </row>
    <row r="249" spans="1:8" ht="46.5" customHeight="1">
      <c r="A249" s="137"/>
      <c r="B249" s="137"/>
      <c r="C249" s="220"/>
      <c r="D249" s="220"/>
      <c r="E249" s="220"/>
      <c r="F249" s="220"/>
    </row>
    <row r="250" spans="1:8">
      <c r="A250" s="160"/>
      <c r="B250" s="161" t="s">
        <v>141</v>
      </c>
      <c r="C250" s="162"/>
      <c r="D250" s="163"/>
      <c r="E250" s="164"/>
      <c r="F250" s="165"/>
    </row>
    <row r="251" spans="1:8">
      <c r="A251" s="160"/>
      <c r="B251" s="166"/>
      <c r="C251" s="84"/>
      <c r="D251" s="85"/>
      <c r="E251" s="65"/>
      <c r="F251" s="152"/>
    </row>
    <row r="252" spans="1:8" ht="64.5" customHeight="1">
      <c r="A252" s="137"/>
      <c r="B252" s="167" t="s">
        <v>142</v>
      </c>
      <c r="C252" s="220" t="s">
        <v>78</v>
      </c>
      <c r="D252" s="308"/>
      <c r="E252" s="308"/>
      <c r="F252" s="309"/>
    </row>
    <row r="253" spans="1:8" ht="86.25" customHeight="1">
      <c r="A253" s="137"/>
      <c r="B253" s="167" t="s">
        <v>143</v>
      </c>
      <c r="C253" s="300" t="s">
        <v>87</v>
      </c>
      <c r="D253" s="301"/>
      <c r="E253" s="301"/>
      <c r="F253" s="302"/>
    </row>
    <row r="254" spans="1:8">
      <c r="A254" s="137"/>
      <c r="B254" s="168" t="s">
        <v>144</v>
      </c>
      <c r="C254" s="303" t="s">
        <v>79</v>
      </c>
      <c r="D254" s="304"/>
      <c r="E254" s="304"/>
      <c r="F254" s="305"/>
    </row>
    <row r="255" spans="1:8">
      <c r="A255" s="137"/>
      <c r="B255" s="137"/>
      <c r="C255" s="137"/>
      <c r="D255" s="137"/>
      <c r="E255" s="137"/>
      <c r="F255" s="137"/>
    </row>
    <row r="256" spans="1:8">
      <c r="A256" s="65"/>
      <c r="B256" s="66"/>
      <c r="C256" s="84"/>
      <c r="D256" s="85"/>
      <c r="E256" s="65"/>
      <c r="F256" s="86"/>
      <c r="G256" s="136"/>
    </row>
    <row r="257" spans="1:7">
      <c r="A257" s="65"/>
      <c r="B257" s="66" t="s">
        <v>68</v>
      </c>
      <c r="C257" s="134"/>
      <c r="D257" s="85" t="s">
        <v>69</v>
      </c>
      <c r="E257" s="65"/>
      <c r="F257" s="86"/>
      <c r="G257" s="136"/>
    </row>
    <row r="258" spans="1:7">
      <c r="A258" s="299"/>
      <c r="B258" s="299"/>
      <c r="C258" s="299"/>
      <c r="D258" s="299"/>
      <c r="E258" s="299"/>
      <c r="F258" s="299"/>
      <c r="G258" s="136"/>
    </row>
    <row r="259" spans="1:7">
      <c r="A259" s="306"/>
      <c r="B259" s="306"/>
      <c r="C259" s="306"/>
      <c r="D259" s="306"/>
      <c r="E259" s="306"/>
      <c r="F259" s="306"/>
      <c r="G259" s="136"/>
    </row>
    <row r="260" spans="1:7">
      <c r="A260" s="137"/>
      <c r="B260" s="137"/>
      <c r="C260" s="137"/>
      <c r="D260" s="137"/>
      <c r="E260" s="137"/>
      <c r="F260" s="137"/>
      <c r="G260" s="136"/>
    </row>
    <row r="261" spans="1:7">
      <c r="A261" s="137"/>
      <c r="B261" s="137"/>
      <c r="C261" s="137"/>
      <c r="D261" s="137"/>
      <c r="E261" s="137"/>
      <c r="F261" s="137"/>
      <c r="G261" s="136"/>
    </row>
    <row r="262" spans="1:7">
      <c r="A262" s="137"/>
      <c r="B262" s="137"/>
      <c r="C262" s="137"/>
      <c r="D262" s="137"/>
      <c r="E262" s="137"/>
      <c r="F262" s="137"/>
      <c r="G262" s="136"/>
    </row>
    <row r="263" spans="1:7">
      <c r="A263" s="137"/>
      <c r="B263" s="137"/>
      <c r="C263" s="137"/>
      <c r="D263" s="137"/>
      <c r="E263" s="137"/>
      <c r="F263" s="137"/>
      <c r="G263" s="136"/>
    </row>
    <row r="264" spans="1:7">
      <c r="A264" s="137"/>
      <c r="B264" s="307" t="s">
        <v>70</v>
      </c>
      <c r="C264" s="307"/>
      <c r="D264" s="307"/>
      <c r="E264" s="307"/>
      <c r="F264" s="307"/>
      <c r="G264" s="307"/>
    </row>
    <row r="265" spans="1:7" ht="105" customHeight="1">
      <c r="A265" s="137"/>
      <c r="B265" s="298" t="s">
        <v>71</v>
      </c>
      <c r="C265" s="298"/>
      <c r="D265" s="298"/>
      <c r="E265" s="298"/>
      <c r="F265" s="298"/>
      <c r="G265" s="298"/>
    </row>
    <row r="266" spans="1:7">
      <c r="A266" s="137"/>
      <c r="B266" s="307" t="s">
        <v>23</v>
      </c>
      <c r="C266" s="307"/>
      <c r="D266" s="307"/>
      <c r="E266" s="307"/>
      <c r="F266" s="307"/>
      <c r="G266" s="307"/>
    </row>
    <row r="267" spans="1:7">
      <c r="A267" s="137"/>
      <c r="B267" s="307" t="s">
        <v>196</v>
      </c>
      <c r="C267" s="307"/>
      <c r="D267" s="307"/>
      <c r="E267" s="307"/>
      <c r="F267" s="307"/>
      <c r="G267" s="209"/>
    </row>
    <row r="268" spans="1:7">
      <c r="A268" s="4"/>
      <c r="B268" s="316" t="s">
        <v>197</v>
      </c>
      <c r="C268" s="316"/>
      <c r="D268" s="316"/>
      <c r="E268" s="316"/>
      <c r="F268" s="316"/>
      <c r="G268" s="210"/>
    </row>
    <row r="269" spans="1:7">
      <c r="A269" s="135"/>
      <c r="B269" s="135"/>
      <c r="C269" s="135"/>
      <c r="D269" s="135"/>
      <c r="E269" s="135"/>
      <c r="F269" s="135"/>
    </row>
  </sheetData>
  <sheetProtection formatCells="0" formatColumns="0" formatRows="0" insertColumns="0" insertRows="0" insertHyperlinks="0" deleteColumns="0" deleteRows="0" sort="0" autoFilter="0" pivotTables="0"/>
  <mergeCells count="225">
    <mergeCell ref="B267:F267"/>
    <mergeCell ref="B268:F268"/>
    <mergeCell ref="B266:G266"/>
    <mergeCell ref="A216:E216"/>
    <mergeCell ref="A217:E217"/>
    <mergeCell ref="B46:F46"/>
    <mergeCell ref="B121:C121"/>
    <mergeCell ref="A188:C188"/>
    <mergeCell ref="A179:F179"/>
    <mergeCell ref="A158:F158"/>
    <mergeCell ref="A154:F154"/>
    <mergeCell ref="A142:F142"/>
    <mergeCell ref="A134:F134"/>
    <mergeCell ref="A128:F128"/>
    <mergeCell ref="A119:F119"/>
    <mergeCell ref="A111:F111"/>
    <mergeCell ref="A105:C105"/>
    <mergeCell ref="B180:C180"/>
    <mergeCell ref="B182:C182"/>
    <mergeCell ref="B183:C183"/>
    <mergeCell ref="B144:C144"/>
    <mergeCell ref="B204:D204"/>
    <mergeCell ref="B152:C152"/>
    <mergeCell ref="B106:C106"/>
    <mergeCell ref="B173:C173"/>
    <mergeCell ref="B168:C168"/>
    <mergeCell ref="B116:C116"/>
    <mergeCell ref="B147:C147"/>
    <mergeCell ref="E203:F203"/>
    <mergeCell ref="B203:D203"/>
    <mergeCell ref="B139:C139"/>
    <mergeCell ref="B176:C176"/>
    <mergeCell ref="B164:C164"/>
    <mergeCell ref="B165:C165"/>
    <mergeCell ref="B163:C163"/>
    <mergeCell ref="B181:C181"/>
    <mergeCell ref="B160:C160"/>
    <mergeCell ref="B159:C159"/>
    <mergeCell ref="B171:C171"/>
    <mergeCell ref="B150:C150"/>
    <mergeCell ref="B170:C170"/>
    <mergeCell ref="E202:F202"/>
    <mergeCell ref="B167:C167"/>
    <mergeCell ref="A161:F161"/>
    <mergeCell ref="B156:C156"/>
    <mergeCell ref="B146:C146"/>
    <mergeCell ref="A141:F141"/>
    <mergeCell ref="B126:C126"/>
    <mergeCell ref="B130:C130"/>
    <mergeCell ref="B196:C196"/>
    <mergeCell ref="B265:G265"/>
    <mergeCell ref="C233:F233"/>
    <mergeCell ref="C237:F237"/>
    <mergeCell ref="C240:F240"/>
    <mergeCell ref="C234:F234"/>
    <mergeCell ref="A258:B258"/>
    <mergeCell ref="C258:D258"/>
    <mergeCell ref="E258:F258"/>
    <mergeCell ref="C242:F242"/>
    <mergeCell ref="C238:F238"/>
    <mergeCell ref="C239:F239"/>
    <mergeCell ref="C235:F235"/>
    <mergeCell ref="C236:F236"/>
    <mergeCell ref="C253:F253"/>
    <mergeCell ref="C254:F254"/>
    <mergeCell ref="C259:D259"/>
    <mergeCell ref="E259:F259"/>
    <mergeCell ref="A259:B259"/>
    <mergeCell ref="B264:G264"/>
    <mergeCell ref="C252:F252"/>
    <mergeCell ref="C246:F246"/>
    <mergeCell ref="C247:F247"/>
    <mergeCell ref="D1:F1"/>
    <mergeCell ref="B7:D7"/>
    <mergeCell ref="A8:F8"/>
    <mergeCell ref="B22:F22"/>
    <mergeCell ref="B23:F23"/>
    <mergeCell ref="B27:F27"/>
    <mergeCell ref="B25:F25"/>
    <mergeCell ref="B26:F26"/>
    <mergeCell ref="B29:F29"/>
    <mergeCell ref="E18:F18"/>
    <mergeCell ref="E15:F15"/>
    <mergeCell ref="B24:F24"/>
    <mergeCell ref="C10:D10"/>
    <mergeCell ref="C11:D11"/>
    <mergeCell ref="C13:D13"/>
    <mergeCell ref="C14:D14"/>
    <mergeCell ref="C17:D17"/>
    <mergeCell ref="E10:F10"/>
    <mergeCell ref="E7:F7"/>
    <mergeCell ref="E11:F11"/>
    <mergeCell ref="E13:F13"/>
    <mergeCell ref="E14:F14"/>
    <mergeCell ref="C18:D18"/>
    <mergeCell ref="B12:B18"/>
    <mergeCell ref="C15:D15"/>
    <mergeCell ref="B64:F64"/>
    <mergeCell ref="B65:F65"/>
    <mergeCell ref="B67:F67"/>
    <mergeCell ref="B68:F68"/>
    <mergeCell ref="B34:F34"/>
    <mergeCell ref="B76:F76"/>
    <mergeCell ref="B66:F66"/>
    <mergeCell ref="B41:F41"/>
    <mergeCell ref="B47:F47"/>
    <mergeCell ref="B40:F40"/>
    <mergeCell ref="B55:F55"/>
    <mergeCell ref="B59:F59"/>
    <mergeCell ref="B57:F57"/>
    <mergeCell ref="B58:F58"/>
    <mergeCell ref="B60:F60"/>
    <mergeCell ref="B63:F63"/>
    <mergeCell ref="B74:F74"/>
    <mergeCell ref="A20:F20"/>
    <mergeCell ref="B30:F30"/>
    <mergeCell ref="B32:F32"/>
    <mergeCell ref="B45:F45"/>
    <mergeCell ref="B61:F61"/>
    <mergeCell ref="B33:F33"/>
    <mergeCell ref="B35:F35"/>
    <mergeCell ref="B56:F56"/>
    <mergeCell ref="B52:F52"/>
    <mergeCell ref="B44:F44"/>
    <mergeCell ref="B43:F43"/>
    <mergeCell ref="B51:F51"/>
    <mergeCell ref="B85:F85"/>
    <mergeCell ref="E17:F17"/>
    <mergeCell ref="B86:F86"/>
    <mergeCell ref="B88:F88"/>
    <mergeCell ref="B90:F90"/>
    <mergeCell ref="B91:F91"/>
    <mergeCell ref="G61:Y61"/>
    <mergeCell ref="G70:Y70"/>
    <mergeCell ref="B42:F42"/>
    <mergeCell ref="B84:F84"/>
    <mergeCell ref="B83:F83"/>
    <mergeCell ref="B75:F75"/>
    <mergeCell ref="B48:F48"/>
    <mergeCell ref="B79:F79"/>
    <mergeCell ref="B72:F72"/>
    <mergeCell ref="B73:F73"/>
    <mergeCell ref="B82:F82"/>
    <mergeCell ref="B81:F81"/>
    <mergeCell ref="B80:F80"/>
    <mergeCell ref="B78:F78"/>
    <mergeCell ref="B87:F87"/>
    <mergeCell ref="B71:F71"/>
    <mergeCell ref="B70:F70"/>
    <mergeCell ref="B69:F69"/>
    <mergeCell ref="B62:F62"/>
    <mergeCell ref="B54:F54"/>
    <mergeCell ref="B95:F95"/>
    <mergeCell ref="B93:F93"/>
    <mergeCell ref="B92:F92"/>
    <mergeCell ref="B140:C140"/>
    <mergeCell ref="B108:C108"/>
    <mergeCell ref="B136:C136"/>
    <mergeCell ref="B97:F97"/>
    <mergeCell ref="B107:C107"/>
    <mergeCell ref="B114:C114"/>
    <mergeCell ref="B122:C122"/>
    <mergeCell ref="B120:C120"/>
    <mergeCell ref="B123:C123"/>
    <mergeCell ref="A103:F103"/>
    <mergeCell ref="B109:C109"/>
    <mergeCell ref="B117:C117"/>
    <mergeCell ref="B132:C132"/>
    <mergeCell ref="B131:C131"/>
    <mergeCell ref="B94:F94"/>
    <mergeCell ref="B96:F96"/>
    <mergeCell ref="B115:C115"/>
    <mergeCell ref="A110:F110"/>
    <mergeCell ref="B112:C112"/>
    <mergeCell ref="B113:C113"/>
    <mergeCell ref="A101:F101"/>
    <mergeCell ref="B202:D202"/>
    <mergeCell ref="A219:E219"/>
    <mergeCell ref="A184:F184"/>
    <mergeCell ref="B201:D201"/>
    <mergeCell ref="E201:F201"/>
    <mergeCell ref="A178:F178"/>
    <mergeCell ref="B190:C190"/>
    <mergeCell ref="B194:C194"/>
    <mergeCell ref="B208:D208"/>
    <mergeCell ref="E208:F208"/>
    <mergeCell ref="B205:D205"/>
    <mergeCell ref="B206:D206"/>
    <mergeCell ref="E204:F204"/>
    <mergeCell ref="E205:F205"/>
    <mergeCell ref="E206:F206"/>
    <mergeCell ref="B198:C198"/>
    <mergeCell ref="C229:F229"/>
    <mergeCell ref="C230:F230"/>
    <mergeCell ref="C226:F227"/>
    <mergeCell ref="C231:F231"/>
    <mergeCell ref="C232:F232"/>
    <mergeCell ref="A218:E218"/>
    <mergeCell ref="C224:F225"/>
    <mergeCell ref="A222:F222"/>
    <mergeCell ref="A215:E215"/>
    <mergeCell ref="B124:C124"/>
    <mergeCell ref="A169:F169"/>
    <mergeCell ref="B151:C151"/>
    <mergeCell ref="B155:C155"/>
    <mergeCell ref="B143:C143"/>
    <mergeCell ref="B125:C125"/>
    <mergeCell ref="C249:F249"/>
    <mergeCell ref="A127:F127"/>
    <mergeCell ref="A133:F133"/>
    <mergeCell ref="B138:C138"/>
    <mergeCell ref="B135:C135"/>
    <mergeCell ref="B129:C129"/>
    <mergeCell ref="B137:C137"/>
    <mergeCell ref="B149:C149"/>
    <mergeCell ref="A148:F148"/>
    <mergeCell ref="A145:F145"/>
    <mergeCell ref="B175:C175"/>
    <mergeCell ref="B174:C174"/>
    <mergeCell ref="A157:F157"/>
    <mergeCell ref="A162:F162"/>
    <mergeCell ref="A166:F166"/>
    <mergeCell ref="B172:C172"/>
    <mergeCell ref="C214:F214"/>
    <mergeCell ref="C228:F228"/>
  </mergeCells>
  <hyperlinks>
    <hyperlink ref="C252" r:id="rId1" xr:uid="{3CBC4796-609F-40CB-82B3-1C16D48C86CC}"/>
    <hyperlink ref="C254" r:id="rId2" xr:uid="{50E7B97E-F5EE-41DC-AEA0-FB9A90507EB3}"/>
    <hyperlink ref="C246" r:id="rId3" xr:uid="{CB5F2E59-19FE-4ADD-AB1B-D68C127B96D9}"/>
    <hyperlink ref="C247" r:id="rId4" xr:uid="{916CD912-172A-46D9-A2F1-AC765E85FF32}"/>
    <hyperlink ref="C245" r:id="rId5" xr:uid="{A034DD00-4485-4744-B407-D22FBCA17FF0}"/>
  </hyperlinks>
  <printOptions horizontalCentered="1"/>
  <pageMargins left="0.39370078740157483" right="0.39370078740157483" top="0.39370078740157483" bottom="0.23622047244094491" header="0.51181102362204722" footer="0.19685039370078741"/>
  <pageSetup paperSize="9" scale="28" firstPageNumber="0" fitToHeight="0" orientation="portrait" cellComments="atEnd" horizontalDpi="300" verticalDpi="300" r:id="rId6"/>
  <headerFooter alignWithMargins="0"/>
  <rowBreaks count="5" manualBreakCount="5">
    <brk id="40" min="1" max="5" man="1"/>
    <brk id="69" min="1" max="5" man="1"/>
    <brk id="102" min="1" max="5" man="1"/>
    <brk id="145" min="1" max="5" man="1"/>
    <brk id="187" min="1" max="5" man="1"/>
  </row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25" zoomScaleNormal="75" zoomScaleSheetLayoutView="25" workbookViewId="0"/>
  </sheetViews>
  <sheetFormatPr defaultColWidth="11.42578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25" zoomScaleNormal="75" zoomScaleSheetLayoutView="25" workbookViewId="0">
      <selection activeCell="U96" sqref="U96"/>
    </sheetView>
  </sheetViews>
  <sheetFormatPr defaultColWidth="11.42578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Nautic 880cc </vt:lpstr>
      <vt:lpstr>Warunki gwarancji</vt:lpstr>
      <vt:lpstr>Obowiązki Zamawiającego</vt:lpstr>
      <vt:lpstr>'Nautic 880cc '!Excel_BuiltIn_Print_Area</vt:lpstr>
      <vt:lpstr>'Nautic 880cc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Ralph N</dc:creator>
  <cp:keywords/>
  <dc:description/>
  <cp:lastModifiedBy>Valentina</cp:lastModifiedBy>
  <cp:revision/>
  <cp:lastPrinted>2025-07-02T12:57:02Z</cp:lastPrinted>
  <dcterms:created xsi:type="dcterms:W3CDTF">2020-08-03T18:22:06Z</dcterms:created>
  <dcterms:modified xsi:type="dcterms:W3CDTF">2025-08-28T11:59:49Z</dcterms:modified>
  <cp:category/>
  <cp:contentStatus/>
</cp:coreProperties>
</file>